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140" windowHeight="7368"/>
  </bookViews>
  <sheets>
    <sheet name="Økonomiudvalget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Boligerhverv - salgsindtægter" sheetId="6" r:id="rId6"/>
    <sheet name="Boligerhverv - udstykning" sheetId="7" r:id="rId7"/>
    <sheet name="Total" sheetId="8" r:id="rId8"/>
    <sheet name="Ark1" sheetId="9" r:id="rId9"/>
  </sheets>
  <definedNames>
    <definedName name="_xlnm.Print_Titles" localSheetId="1">'Plan og Teknik'!$4:$6</definedName>
  </definedNames>
  <calcPr calcId="145621"/>
</workbook>
</file>

<file path=xl/calcChain.xml><?xml version="1.0" encoding="utf-8"?>
<calcChain xmlns="http://schemas.openxmlformats.org/spreadsheetml/2006/main">
  <c r="D173" i="3" l="1"/>
  <c r="H126" i="3" l="1"/>
  <c r="I126" i="3" s="1"/>
  <c r="H127" i="3"/>
  <c r="I127" i="3" s="1"/>
  <c r="H10" i="3"/>
  <c r="I10" i="3" s="1"/>
  <c r="H11" i="3"/>
  <c r="I11" i="3" s="1"/>
  <c r="H9" i="3"/>
  <c r="I9" i="3" s="1"/>
  <c r="H14" i="5" l="1"/>
  <c r="I61" i="5" l="1"/>
  <c r="I11" i="8" s="1"/>
  <c r="E29" i="8" l="1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D32" i="8" l="1"/>
  <c r="E32" i="8"/>
  <c r="G94" i="5"/>
  <c r="G27" i="8" s="1"/>
  <c r="H94" i="5"/>
  <c r="H27" i="8" s="1"/>
  <c r="F94" i="5"/>
  <c r="F27" i="8" s="1"/>
  <c r="G40" i="4"/>
  <c r="G26" i="8" s="1"/>
  <c r="H40" i="4"/>
  <c r="H26" i="8" s="1"/>
  <c r="F40" i="4"/>
  <c r="F26" i="8" s="1"/>
  <c r="E40" i="4"/>
  <c r="D40" i="4"/>
  <c r="F195" i="3"/>
  <c r="F25" i="8" s="1"/>
  <c r="G195" i="3"/>
  <c r="G25" i="8" s="1"/>
  <c r="H195" i="3"/>
  <c r="H25" i="8" s="1"/>
  <c r="G128" i="2"/>
  <c r="G24" i="8" s="1"/>
  <c r="H128" i="2"/>
  <c r="H24" i="8" s="1"/>
  <c r="F128" i="2"/>
  <c r="F24" i="8" s="1"/>
  <c r="F99" i="2"/>
  <c r="F84" i="1"/>
  <c r="F7" i="8" s="1"/>
  <c r="H148" i="1"/>
  <c r="H23" i="8" s="1"/>
  <c r="G148" i="1"/>
  <c r="G23" i="8" s="1"/>
  <c r="F148" i="1"/>
  <c r="F23" i="8" s="1"/>
  <c r="F32" i="8" l="1"/>
  <c r="H32" i="8"/>
  <c r="G32" i="8"/>
  <c r="I14" i="8"/>
  <c r="H14" i="8"/>
  <c r="G14" i="8"/>
  <c r="F14" i="8"/>
  <c r="I13" i="8"/>
  <c r="H13" i="8"/>
  <c r="H12" i="8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03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7" i="7"/>
  <c r="H38" i="3" l="1"/>
  <c r="H116" i="7" l="1"/>
  <c r="H104" i="7"/>
  <c r="H105" i="7"/>
  <c r="H106" i="7"/>
  <c r="H107" i="7"/>
  <c r="H108" i="7"/>
  <c r="H109" i="7"/>
  <c r="H110" i="7"/>
  <c r="H111" i="7"/>
  <c r="H112" i="7"/>
  <c r="H113" i="7"/>
  <c r="H114" i="7"/>
  <c r="H115" i="7"/>
  <c r="H103" i="7"/>
  <c r="G116" i="7"/>
  <c r="F7" i="4" l="1"/>
  <c r="G84" i="1" l="1"/>
  <c r="G7" i="8" s="1"/>
  <c r="E84" i="1"/>
  <c r="D84" i="1"/>
  <c r="G61" i="5"/>
  <c r="G11" i="8" s="1"/>
  <c r="F61" i="5"/>
  <c r="F11" i="8" s="1"/>
  <c r="E61" i="5"/>
  <c r="D61" i="5"/>
  <c r="I96" i="7"/>
  <c r="I12" i="8"/>
  <c r="I13" i="4"/>
  <c r="I10" i="8" s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D96" i="7"/>
  <c r="D13" i="8" s="1"/>
  <c r="E96" i="7"/>
  <c r="E13" i="8" s="1"/>
  <c r="F96" i="7"/>
  <c r="G96" i="7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D78" i="6"/>
  <c r="D12" i="8" s="1"/>
  <c r="E78" i="6"/>
  <c r="E12" i="8" s="1"/>
  <c r="F78" i="6"/>
  <c r="F12" i="8" s="1"/>
  <c r="G78" i="6"/>
  <c r="G12" i="8" s="1"/>
  <c r="H7" i="5"/>
  <c r="H8" i="5"/>
  <c r="H9" i="5"/>
  <c r="H10" i="5"/>
  <c r="H11" i="5"/>
  <c r="H12" i="5"/>
  <c r="H13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7" i="4"/>
  <c r="H8" i="4"/>
  <c r="H9" i="4"/>
  <c r="H10" i="4"/>
  <c r="H11" i="4"/>
  <c r="D13" i="4"/>
  <c r="D10" i="8" s="1"/>
  <c r="E13" i="4"/>
  <c r="E10" i="8" s="1"/>
  <c r="F13" i="4"/>
  <c r="F10" i="8" s="1"/>
  <c r="G13" i="4"/>
  <c r="G10" i="8" s="1"/>
  <c r="H7" i="3"/>
  <c r="H12" i="3"/>
  <c r="H13" i="3"/>
  <c r="H14" i="3"/>
  <c r="H15" i="3"/>
  <c r="I15" i="3" s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I30" i="3" s="1"/>
  <c r="H31" i="3"/>
  <c r="H32" i="3"/>
  <c r="H33" i="3"/>
  <c r="I33" i="3" s="1"/>
  <c r="H34" i="3"/>
  <c r="H35" i="3"/>
  <c r="I35" i="3" s="1"/>
  <c r="H36" i="3"/>
  <c r="I36" i="3" s="1"/>
  <c r="H37" i="3"/>
  <c r="H39" i="3"/>
  <c r="H40" i="3"/>
  <c r="H41" i="3"/>
  <c r="H42" i="3"/>
  <c r="H43" i="3"/>
  <c r="H44" i="3"/>
  <c r="H45" i="3"/>
  <c r="H46" i="3"/>
  <c r="H47" i="3"/>
  <c r="I47" i="3" s="1"/>
  <c r="H48" i="3"/>
  <c r="I48" i="3" s="1"/>
  <c r="H49" i="3"/>
  <c r="H50" i="3"/>
  <c r="I50" i="3" s="1"/>
  <c r="H54" i="3"/>
  <c r="H55" i="3"/>
  <c r="I55" i="3" s="1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I77" i="3" s="1"/>
  <c r="H78" i="3"/>
  <c r="H79" i="3"/>
  <c r="I79" i="3" s="1"/>
  <c r="H80" i="3"/>
  <c r="I80" i="3" s="1"/>
  <c r="H81" i="3"/>
  <c r="I81" i="3" s="1"/>
  <c r="H82" i="3"/>
  <c r="H83" i="3"/>
  <c r="H85" i="3"/>
  <c r="I85" i="3" s="1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I108" i="3" s="1"/>
  <c r="H109" i="3"/>
  <c r="I109" i="3" s="1"/>
  <c r="H111" i="3"/>
  <c r="H112" i="3"/>
  <c r="H113" i="3"/>
  <c r="H114" i="3"/>
  <c r="H115" i="3"/>
  <c r="H116" i="3"/>
  <c r="H117" i="3"/>
  <c r="H118" i="3"/>
  <c r="H119" i="3"/>
  <c r="H120" i="3"/>
  <c r="H123" i="3"/>
  <c r="H124" i="3"/>
  <c r="H128" i="3"/>
  <c r="H130" i="3"/>
  <c r="H131" i="3"/>
  <c r="D133" i="3"/>
  <c r="E133" i="3"/>
  <c r="F133" i="3"/>
  <c r="F9" i="8" s="1"/>
  <c r="G133" i="3"/>
  <c r="G9" i="8" s="1"/>
  <c r="H7" i="2"/>
  <c r="I7" i="2" s="1"/>
  <c r="H8" i="2"/>
  <c r="I8" i="2" s="1"/>
  <c r="H9" i="2"/>
  <c r="H10" i="2"/>
  <c r="I10" i="2" s="1"/>
  <c r="H11" i="2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H41" i="2"/>
  <c r="I41" i="2" s="1"/>
  <c r="H42" i="2"/>
  <c r="H43" i="2"/>
  <c r="H44" i="2"/>
  <c r="H45" i="2"/>
  <c r="H46" i="2"/>
  <c r="H47" i="2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H55" i="2"/>
  <c r="H56" i="2"/>
  <c r="H57" i="2"/>
  <c r="H58" i="2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H82" i="2"/>
  <c r="H83" i="2"/>
  <c r="H84" i="2"/>
  <c r="H85" i="2"/>
  <c r="H86" i="2"/>
  <c r="H87" i="2"/>
  <c r="H88" i="2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D99" i="2"/>
  <c r="D128" i="2" s="1"/>
  <c r="E99" i="2"/>
  <c r="E128" i="2" s="1"/>
  <c r="F8" i="8"/>
  <c r="G99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I23" i="1" s="1"/>
  <c r="H24" i="1"/>
  <c r="H25" i="1"/>
  <c r="I25" i="1" s="1"/>
  <c r="H26" i="1"/>
  <c r="I26" i="1" s="1"/>
  <c r="H27" i="1"/>
  <c r="I27" i="1" s="1"/>
  <c r="H28" i="1"/>
  <c r="H29" i="1"/>
  <c r="H30" i="1"/>
  <c r="H31" i="1"/>
  <c r="H32" i="1"/>
  <c r="H33" i="1"/>
  <c r="H34" i="1"/>
  <c r="H35" i="1"/>
  <c r="H36" i="1"/>
  <c r="H37" i="1"/>
  <c r="H38" i="1"/>
  <c r="H39" i="1"/>
  <c r="I39" i="1" s="1"/>
  <c r="H40" i="1"/>
  <c r="H41" i="1"/>
  <c r="H42" i="1"/>
  <c r="H43" i="1"/>
  <c r="H44" i="1"/>
  <c r="H45" i="1"/>
  <c r="H46" i="1"/>
  <c r="H47" i="1"/>
  <c r="I47" i="1" s="1"/>
  <c r="H48" i="1"/>
  <c r="H49" i="1"/>
  <c r="H50" i="1"/>
  <c r="H51" i="1"/>
  <c r="H52" i="1"/>
  <c r="H53" i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H62" i="1"/>
  <c r="I62" i="1" s="1"/>
  <c r="H63" i="1"/>
  <c r="H64" i="1"/>
  <c r="H65" i="1"/>
  <c r="H66" i="1"/>
  <c r="H67" i="1"/>
  <c r="H68" i="1"/>
  <c r="I68" i="1" s="1"/>
  <c r="H69" i="1"/>
  <c r="H70" i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H79" i="1"/>
  <c r="H80" i="1"/>
  <c r="H81" i="1"/>
  <c r="H82" i="1"/>
  <c r="D11" i="8" l="1"/>
  <c r="D94" i="5"/>
  <c r="E11" i="8"/>
  <c r="E94" i="5"/>
  <c r="H61" i="5"/>
  <c r="H11" i="8" s="1"/>
  <c r="E9" i="8"/>
  <c r="E195" i="3"/>
  <c r="D9" i="8"/>
  <c r="D195" i="3"/>
  <c r="D8" i="8"/>
  <c r="G8" i="8"/>
  <c r="E8" i="8"/>
  <c r="I23" i="2"/>
  <c r="D7" i="8"/>
  <c r="D148" i="1"/>
  <c r="E7" i="8"/>
  <c r="E148" i="1"/>
  <c r="I84" i="1"/>
  <c r="I7" i="8" s="1"/>
  <c r="I133" i="3"/>
  <c r="I9" i="8" s="1"/>
  <c r="G13" i="8"/>
  <c r="G118" i="7"/>
  <c r="F13" i="8"/>
  <c r="F16" i="8" s="1"/>
  <c r="F118" i="7"/>
  <c r="H84" i="1"/>
  <c r="H7" i="8" s="1"/>
  <c r="H96" i="7"/>
  <c r="H78" i="6"/>
  <c r="H13" i="4"/>
  <c r="H10" i="8" s="1"/>
  <c r="H133" i="3"/>
  <c r="H9" i="8" s="1"/>
  <c r="H99" i="2"/>
  <c r="E16" i="8" l="1"/>
  <c r="D16" i="8"/>
  <c r="H8" i="8"/>
  <c r="H16" i="8" s="1"/>
  <c r="G16" i="8"/>
  <c r="I99" i="2"/>
  <c r="H118" i="7"/>
  <c r="I8" i="8" l="1"/>
  <c r="I16" i="8" s="1"/>
</calcChain>
</file>

<file path=xl/sharedStrings.xml><?xml version="1.0" encoding="utf-8"?>
<sst xmlns="http://schemas.openxmlformats.org/spreadsheetml/2006/main" count="1775" uniqueCount="1284">
  <si>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</si>
  <si>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</si>
  <si>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</si>
  <si>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</si>
  <si>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</si>
  <si>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</si>
  <si>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</si>
  <si>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010107-311214</t>
  </si>
  <si>
    <t>31.12.2014</t>
  </si>
  <si>
    <t>beløb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</si>
  <si>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</si>
  <si>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</si>
  <si>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</si>
  <si>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</si>
  <si>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</si>
  <si>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</si>
  <si>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</si>
  <si>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</si>
  <si>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</si>
  <si>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</si>
  <si>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</si>
  <si>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</si>
  <si>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</si>
  <si>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</si>
  <si>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</si>
  <si>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</si>
  <si>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</si>
  <si>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</si>
  <si>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</si>
  <si>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</si>
  <si>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</si>
  <si>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</si>
  <si>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</si>
  <si>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</si>
  <si>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</si>
  <si>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</si>
  <si>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</si>
  <si>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</si>
  <si>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</si>
  <si>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</si>
  <si>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</si>
  <si>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</si>
  <si>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</si>
  <si>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</si>
  <si>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</si>
  <si>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</si>
  <si>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</si>
  <si>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</si>
  <si>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</si>
  <si>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</si>
  <si>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</si>
  <si>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</si>
  <si>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</si>
  <si>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</si>
  <si>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</si>
  <si>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</si>
  <si>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</si>
  <si>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</si>
  <si>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</si>
  <si>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</si>
  <si>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</si>
  <si>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</si>
  <si>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</si>
  <si>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</si>
  <si>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</si>
  <si>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</si>
  <si>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</si>
  <si>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</si>
  <si>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</si>
  <si>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</si>
  <si>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</si>
  <si>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</si>
  <si>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</si>
  <si>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</si>
  <si>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</si>
  <si>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</si>
  <si>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</si>
  <si>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</si>
  <si>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</si>
  <si>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</si>
  <si>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</si>
  <si>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</si>
  <si>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</si>
  <si>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</si>
  <si>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</si>
  <si>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</si>
  <si>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</si>
  <si>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</si>
  <si>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</si>
  <si>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</si>
  <si>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</si>
  <si>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</si>
  <si>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</si>
  <si>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</si>
  <si>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</si>
  <si>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</si>
  <si>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</si>
  <si>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</si>
  <si>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</si>
  <si>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</si>
  <si>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</si>
  <si>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</si>
  <si>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</si>
  <si>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</si>
  <si>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</si>
  <si>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</si>
  <si>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</si>
  <si>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</si>
  <si>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</si>
  <si>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</si>
  <si>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</si>
  <si>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</si>
  <si>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</si>
  <si>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</si>
  <si>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</si>
  <si>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</si>
  <si>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</si>
  <si>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</si>
  <si>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</si>
  <si>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</si>
  <si>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</si>
  <si>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</si>
  <si>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</si>
  <si>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</si>
  <si>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</si>
  <si>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</si>
  <si>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</si>
  <si>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</si>
  <si>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</si>
  <si>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</si>
  <si>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</si>
  <si>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</si>
  <si>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</si>
  <si>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</si>
  <si>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</si>
  <si>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</si>
  <si>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</si>
  <si>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</si>
  <si>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</si>
  <si>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</si>
  <si>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</si>
  <si>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</si>
  <si>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</si>
  <si>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</si>
  <si>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</si>
  <si>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</si>
  <si>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</si>
  <si>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</si>
  <si>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</si>
  <si>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</si>
  <si>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</si>
  <si>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</si>
  <si>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</si>
  <si>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</si>
  <si>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</si>
  <si>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</si>
  <si>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</si>
  <si>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</si>
  <si>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</si>
  <si>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</si>
  <si>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</si>
  <si>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</si>
  <si>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</si>
  <si>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</si>
  <si>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</si>
  <si>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</si>
  <si>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</si>
  <si>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</si>
  <si>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</si>
  <si>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</si>
  <si>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</si>
  <si>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</si>
  <si>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</si>
  <si>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</si>
  <si>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</si>
  <si>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</si>
  <si>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</si>
  <si>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</si>
  <si>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</si>
  <si>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</si>
  <si>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</si>
  <si>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</si>
  <si>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</si>
  <si>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</si>
  <si>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</si>
  <si>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</si>
  <si>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</si>
  <si>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</si>
  <si>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</si>
  <si>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</si>
  <si>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</si>
  <si>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</si>
  <si>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</si>
  <si>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</si>
  <si>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</si>
  <si>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</si>
  <si>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</si>
  <si>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</si>
  <si>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</si>
  <si>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</si>
  <si>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</si>
  <si>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</si>
  <si>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</si>
  <si>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</si>
  <si>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</si>
  <si>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</si>
  <si>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</si>
  <si>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</si>
  <si>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</si>
  <si>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</si>
  <si>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</si>
  <si>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</si>
  <si>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</si>
  <si>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</si>
  <si>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</si>
  <si>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</si>
  <si>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</si>
  <si>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</si>
  <si>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</si>
  <si>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</si>
  <si>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</si>
  <si>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</si>
  <si>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</si>
  <si>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</si>
  <si>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</si>
  <si>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</si>
  <si>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</si>
  <si>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</si>
  <si>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</si>
  <si>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</si>
  <si>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</si>
  <si>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</si>
  <si>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</si>
  <si>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</si>
  <si>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</si>
  <si>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</si>
  <si>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</si>
  <si>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</si>
  <si>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</si>
  <si>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</si>
  <si>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</si>
  <si>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</si>
  <si>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</si>
  <si>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</si>
  <si>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</si>
  <si>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</si>
  <si>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</si>
  <si>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</si>
  <si>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</si>
  <si>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</si>
  <si>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</si>
  <si>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</si>
  <si>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</si>
  <si>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</si>
  <si>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</si>
  <si>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Landsbyfornyelse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</si>
  <si>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</si>
  <si>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</si>
  <si>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</si>
  <si>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</si>
  <si>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</si>
  <si>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</si>
  <si>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</si>
  <si>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</si>
  <si>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</si>
  <si>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</si>
  <si>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</si>
  <si>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</si>
  <si>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</si>
  <si>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</si>
  <si>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</si>
  <si>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</si>
  <si>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</si>
  <si>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</si>
  <si>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</si>
  <si>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</si>
  <si>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</si>
  <si>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</si>
  <si>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</si>
  <si>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</si>
  <si>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</si>
  <si>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</si>
  <si>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</si>
  <si>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</si>
  <si>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</si>
  <si>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</si>
  <si>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</si>
  <si>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</si>
  <si>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</si>
  <si>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</si>
  <si>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</si>
  <si>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</si>
  <si>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</si>
  <si>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</si>
  <si>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</si>
  <si>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</si>
  <si>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</si>
  <si>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</si>
  <si>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</si>
  <si>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</si>
  <si>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</si>
  <si>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</si>
  <si>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</si>
  <si>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</si>
  <si>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</si>
  <si>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</si>
  <si>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</si>
  <si>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</si>
  <si>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</si>
  <si>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070820</t>
  </si>
  <si>
    <t>Etablering af sti langs Ansager Kanal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</si>
  <si>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</si>
  <si>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</si>
  <si>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</si>
  <si>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</si>
  <si>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</si>
  <si>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</si>
  <si>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</si>
  <si>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</si>
  <si>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</si>
  <si>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</si>
  <si>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</si>
  <si>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</si>
  <si>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</si>
  <si>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</si>
  <si>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</si>
  <si>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</si>
  <si>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</si>
  <si>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</si>
  <si>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</si>
  <si>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</si>
  <si>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</si>
  <si>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</si>
  <si>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</si>
  <si>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</si>
  <si>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</si>
  <si>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</si>
  <si>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</si>
  <si>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</si>
  <si>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</si>
  <si>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Forprojekt for udbygning af vejanlæg i Kjelst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</si>
  <si>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</si>
  <si>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</si>
  <si>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</si>
  <si>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</si>
  <si>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</si>
  <si>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</si>
  <si>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</si>
  <si>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</si>
  <si>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</si>
  <si>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</si>
  <si>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</si>
  <si>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</si>
  <si>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</si>
  <si>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</si>
  <si>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</si>
  <si>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</si>
  <si>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</si>
  <si>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</si>
  <si>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</si>
  <si>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</si>
  <si>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</si>
  <si>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</si>
  <si>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</si>
  <si>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</si>
  <si>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</si>
  <si>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</si>
  <si>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</si>
  <si>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</si>
  <si>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</si>
  <si>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</si>
  <si>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</si>
  <si>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</si>
  <si>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</si>
  <si>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</si>
  <si>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</si>
  <si>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</si>
  <si>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</si>
  <si>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</si>
  <si>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</si>
  <si>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</si>
  <si>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</si>
  <si>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</si>
  <si>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</si>
  <si>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</si>
  <si>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</si>
  <si>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</si>
  <si>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</si>
  <si>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</si>
  <si>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</si>
  <si>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</si>
  <si>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</si>
  <si>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</si>
  <si>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</si>
  <si>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</si>
  <si>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</si>
  <si>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</si>
  <si>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</si>
  <si>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</si>
  <si>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</si>
  <si>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</si>
  <si>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</si>
  <si>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</si>
  <si>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</si>
  <si>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</si>
  <si>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</si>
  <si>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</si>
  <si>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</si>
  <si>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</si>
  <si>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</si>
  <si>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</si>
  <si>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</si>
  <si>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</si>
  <si>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</si>
  <si>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</si>
  <si>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</si>
  <si>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</si>
  <si>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</si>
  <si>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</si>
  <si>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</si>
  <si>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</si>
  <si>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</si>
  <si>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</si>
  <si>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</si>
  <si>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</si>
  <si>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</si>
  <si>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</si>
  <si>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</si>
  <si>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</si>
  <si>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</si>
  <si>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</si>
  <si>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</si>
  <si>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</si>
  <si>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</si>
  <si>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</si>
  <si>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</si>
  <si>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</si>
  <si>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</si>
  <si>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</si>
  <si>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</si>
  <si>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</si>
  <si>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</si>
  <si>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</si>
  <si>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</si>
  <si>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</si>
  <si>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</si>
  <si>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</si>
  <si>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</si>
  <si>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222907</t>
  </si>
  <si>
    <t>222908</t>
  </si>
  <si>
    <t>222909</t>
  </si>
  <si>
    <t>Cykelsti Ringkøbingvej fra Viadukten til Ndr. Boulevard</t>
  </si>
  <si>
    <t>223820</t>
  </si>
  <si>
    <t>Separering af kloak ved kommunale ejendomme</t>
  </si>
  <si>
    <t>223821</t>
  </si>
  <si>
    <t>Udskiftning af vejafvanding fbm kloakserarering</t>
  </si>
  <si>
    <t>Børn og Undervisning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</si>
  <si>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</si>
  <si>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</si>
  <si>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</si>
  <si>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</si>
  <si>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</si>
  <si>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</si>
  <si>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</si>
  <si>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</si>
  <si>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</si>
  <si>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</si>
  <si>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</si>
  <si>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</si>
  <si>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</si>
  <si>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</si>
  <si>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</si>
  <si>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</si>
  <si>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</si>
  <si>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</si>
  <si>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</si>
  <si>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</si>
  <si>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</si>
  <si>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</si>
  <si>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</si>
  <si>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</si>
  <si>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</si>
  <si>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</si>
  <si>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</si>
  <si>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</si>
  <si>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</si>
  <si>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</si>
  <si>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</si>
  <si>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</si>
  <si>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</si>
  <si>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</si>
  <si>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</si>
  <si>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</si>
  <si>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</si>
  <si>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</si>
  <si>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</si>
  <si>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</si>
  <si>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</si>
  <si>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</si>
  <si>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</si>
  <si>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</si>
  <si>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</si>
  <si>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</si>
  <si>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</si>
  <si>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</si>
  <si>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</si>
  <si>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</si>
  <si>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</si>
  <si>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</si>
  <si>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</si>
  <si>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</si>
  <si>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</si>
  <si>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</si>
  <si>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</si>
  <si>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</si>
  <si>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</si>
  <si>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</si>
  <si>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</si>
  <si>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</si>
  <si>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</si>
  <si>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</si>
  <si>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</si>
  <si>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</si>
  <si>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</si>
  <si>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</si>
  <si>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</si>
  <si>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</si>
  <si>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</si>
  <si>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</si>
  <si>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</si>
  <si>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</si>
  <si>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</si>
  <si>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</si>
  <si>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</si>
  <si>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</si>
  <si>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</si>
  <si>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</si>
  <si>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</si>
  <si>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</si>
  <si>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</si>
  <si>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</si>
  <si>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</si>
  <si>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</si>
  <si>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</si>
  <si>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</si>
  <si>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</si>
  <si>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</si>
  <si>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</si>
  <si>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</si>
  <si>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</si>
  <si>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</si>
  <si>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</si>
  <si>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</si>
  <si>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</si>
  <si>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</si>
  <si>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</si>
  <si>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</si>
  <si>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</si>
  <si>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</si>
  <si>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</si>
  <si>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</si>
  <si>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</si>
  <si>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</si>
  <si>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</si>
  <si>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</si>
  <si>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</si>
  <si>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</si>
  <si>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</si>
  <si>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</si>
  <si>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</si>
  <si>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</si>
  <si>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305802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</si>
  <si>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</si>
  <si>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</si>
  <si>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</si>
  <si>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</si>
  <si>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</si>
  <si>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</si>
  <si>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</si>
  <si>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</si>
  <si>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</si>
  <si>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</si>
  <si>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</si>
  <si>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</si>
  <si>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</si>
  <si>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</si>
  <si>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</si>
  <si>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</si>
  <si>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</si>
  <si>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</si>
  <si>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</si>
  <si>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</si>
  <si>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</si>
  <si>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</si>
  <si>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</si>
  <si>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</si>
  <si>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</si>
  <si>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</si>
  <si>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</si>
  <si>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</si>
  <si>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</si>
  <si>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</si>
  <si>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</si>
  <si>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</si>
  <si>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</si>
  <si>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</si>
  <si>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</si>
  <si>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</si>
  <si>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</si>
  <si>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</si>
  <si>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</si>
  <si>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</si>
  <si>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</si>
  <si>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</si>
  <si>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</si>
  <si>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</si>
  <si>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</si>
  <si>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</si>
  <si>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</si>
  <si>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</si>
  <si>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</si>
  <si>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</si>
  <si>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</si>
  <si>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</si>
  <si>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</si>
  <si>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</si>
  <si>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</si>
  <si>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</si>
  <si>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</si>
  <si>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</si>
  <si>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</si>
  <si>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</si>
  <si>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</si>
  <si>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</si>
  <si>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</si>
  <si>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</si>
  <si>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</si>
  <si>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</si>
  <si>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</si>
  <si>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</si>
  <si>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</si>
  <si>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</si>
  <si>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</si>
  <si>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</si>
  <si>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</si>
  <si>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</si>
  <si>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</si>
  <si>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</si>
  <si>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</si>
  <si>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</si>
  <si>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</si>
  <si>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</si>
  <si>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</si>
  <si>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</si>
  <si>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</si>
  <si>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</si>
  <si>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</si>
  <si>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</si>
  <si>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</si>
  <si>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</si>
  <si>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</si>
  <si>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</si>
  <si>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</si>
  <si>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</si>
  <si>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</si>
  <si>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</si>
  <si>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</si>
  <si>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</si>
  <si>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</si>
  <si>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</si>
  <si>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</si>
  <si>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</si>
  <si>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</si>
  <si>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</si>
  <si>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</si>
  <si>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</si>
  <si>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</si>
  <si>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</si>
  <si>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</si>
  <si>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</si>
  <si>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</si>
  <si>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</si>
  <si>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</si>
  <si>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</si>
  <si>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</si>
  <si>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</si>
  <si>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</si>
  <si>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</si>
  <si>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</si>
  <si>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</si>
  <si>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</si>
  <si>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</si>
  <si>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</si>
  <si>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</si>
  <si>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</si>
  <si>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</si>
  <si>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</si>
  <si>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</si>
  <si>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</si>
  <si>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</si>
  <si>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</si>
  <si>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</si>
  <si>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</si>
  <si>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</si>
  <si>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</si>
  <si>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</si>
  <si>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</si>
  <si>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</si>
  <si>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</si>
  <si>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</si>
  <si>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</si>
  <si>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</si>
  <si>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</si>
  <si>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</si>
  <si>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</si>
  <si>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</si>
  <si>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</si>
  <si>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</si>
  <si>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</si>
  <si>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</si>
  <si>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</si>
  <si>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</si>
  <si>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</si>
  <si>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</si>
  <si>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</si>
  <si>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</si>
  <si>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</si>
  <si>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</si>
  <si>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</si>
  <si>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</si>
  <si>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</si>
  <si>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</si>
  <si>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</si>
  <si>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</si>
  <si>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</si>
  <si>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</si>
  <si>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</si>
  <si>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</si>
  <si>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</si>
  <si>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</si>
  <si>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</si>
  <si>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</si>
  <si>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</si>
  <si>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</si>
  <si>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</si>
  <si>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</si>
  <si>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</si>
  <si>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</si>
  <si>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</si>
  <si>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</si>
  <si>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</si>
  <si>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</si>
  <si>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</si>
  <si>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</si>
  <si>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</si>
  <si>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</si>
  <si>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</si>
  <si>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</si>
  <si>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</si>
  <si>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</si>
  <si>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</si>
  <si>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</si>
  <si>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</si>
  <si>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</si>
  <si>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</si>
  <si>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</si>
  <si>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</si>
  <si>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</si>
  <si>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</si>
  <si>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</si>
  <si>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</si>
  <si>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</si>
  <si>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</si>
  <si>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</si>
  <si>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</si>
  <si>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</si>
  <si>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</si>
  <si>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</si>
  <si>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</si>
  <si>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</si>
  <si>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</si>
  <si>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</si>
  <si>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</si>
  <si>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</si>
  <si>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</si>
  <si>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</si>
  <si>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</si>
  <si>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</si>
  <si>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</si>
  <si>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</si>
  <si>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</si>
  <si>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</si>
  <si>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</si>
  <si>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</si>
  <si>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</si>
  <si>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</si>
  <si>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</si>
  <si>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</si>
  <si>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</si>
  <si>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</si>
  <si>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</si>
  <si>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</si>
  <si>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</si>
  <si>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</si>
  <si>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</si>
  <si>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</si>
  <si>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</si>
  <si>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</si>
  <si>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</si>
  <si>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</si>
  <si>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</si>
  <si>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</si>
  <si>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</si>
  <si>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</si>
  <si>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</si>
  <si>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</si>
  <si>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</si>
  <si>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</si>
  <si>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</si>
  <si>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</si>
  <si>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</si>
  <si>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</si>
  <si>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</si>
  <si>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</si>
  <si>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</si>
  <si>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</si>
  <si>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</si>
  <si>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</si>
  <si>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</si>
  <si>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</si>
  <si>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</si>
  <si>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</si>
  <si>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</si>
  <si>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</si>
  <si>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</si>
  <si>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</si>
  <si>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</si>
  <si>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</si>
  <si>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</si>
  <si>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</si>
  <si>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</si>
  <si>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</si>
  <si>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</si>
  <si>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</si>
  <si>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</si>
  <si>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</si>
  <si>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</si>
  <si>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</si>
  <si>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</si>
  <si>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</si>
  <si>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</si>
  <si>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</si>
  <si>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</si>
  <si>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</si>
  <si>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</si>
  <si>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</si>
  <si>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</si>
  <si>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</si>
  <si>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</si>
  <si>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</si>
  <si>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</si>
  <si>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</si>
  <si>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</si>
  <si>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</si>
  <si>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</si>
  <si>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</si>
  <si>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</si>
  <si>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</si>
  <si>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</si>
  <si>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</si>
  <si>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</si>
  <si>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</si>
  <si>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</si>
  <si>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530824</t>
  </si>
  <si>
    <t>Nedlæggelse af ældreboliger, Vardevej 16 og 18, Sig</t>
  </si>
  <si>
    <t>530825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</si>
  <si>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</si>
  <si>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</si>
  <si>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</si>
  <si>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</si>
  <si>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</si>
  <si>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</si>
  <si>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</si>
  <si>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</si>
  <si>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</si>
  <si>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</si>
  <si>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</si>
  <si>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</si>
  <si>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</si>
  <si>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</si>
  <si>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</si>
  <si>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</si>
  <si>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</si>
  <si>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</si>
  <si>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</si>
  <si>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</si>
  <si>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</si>
  <si>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</si>
  <si>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</si>
  <si>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</si>
  <si>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</si>
  <si>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</si>
  <si>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</si>
  <si>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</si>
  <si>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</si>
  <si>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</si>
  <si>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</si>
  <si>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</si>
  <si>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</si>
  <si>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</si>
  <si>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</si>
  <si>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</si>
  <si>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</si>
  <si>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</si>
  <si>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</si>
  <si>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</si>
  <si>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</si>
  <si>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</si>
  <si>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</si>
  <si>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</si>
  <si>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</si>
  <si>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</si>
  <si>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</si>
  <si>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</si>
  <si>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</si>
  <si>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</si>
  <si>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</si>
  <si>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</si>
  <si>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</si>
  <si>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</si>
  <si>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</si>
  <si>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</si>
  <si>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</si>
  <si>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</si>
  <si>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</si>
  <si>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</si>
  <si>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</si>
  <si>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</si>
  <si>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</si>
  <si>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</si>
  <si>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</si>
  <si>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</si>
  <si>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</si>
  <si>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</si>
  <si>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</si>
  <si>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</si>
  <si>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</si>
  <si>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</si>
  <si>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</si>
  <si>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</si>
  <si>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</si>
  <si>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</si>
  <si>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</si>
  <si>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</si>
  <si>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</si>
  <si>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</si>
  <si>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</si>
  <si>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Udvidelse af Skovlunden - handicap, bo- og beskæftig.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</si>
  <si>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</si>
  <si>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</si>
  <si>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</si>
  <si>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</si>
  <si>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</si>
  <si>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</si>
  <si>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</si>
  <si>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</si>
  <si>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</si>
  <si>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</si>
  <si>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</si>
  <si>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</si>
  <si>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</si>
  <si>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</si>
  <si>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</si>
  <si>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</si>
  <si>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</si>
  <si>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</si>
  <si>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</si>
  <si>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</si>
  <si>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</si>
  <si>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</si>
  <si>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002815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</si>
  <si>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</si>
  <si>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</si>
  <si>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</si>
  <si>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</si>
  <si>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</si>
  <si>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</si>
  <si>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</si>
  <si>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</si>
  <si>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</si>
  <si>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</si>
  <si>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</si>
  <si>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</si>
  <si>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</si>
  <si>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</si>
  <si>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</si>
  <si>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</si>
  <si>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</si>
  <si>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</si>
  <si>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</si>
  <si>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</si>
  <si>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</si>
  <si>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</si>
  <si>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</si>
  <si>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</si>
  <si>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</si>
  <si>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</si>
  <si>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</si>
  <si>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</si>
  <si>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</si>
  <si>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</si>
  <si>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</si>
  <si>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</si>
  <si>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</si>
  <si>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</si>
  <si>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</si>
  <si>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</si>
  <si>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</si>
  <si>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</si>
  <si>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</si>
  <si>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</si>
  <si>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</si>
  <si>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</si>
  <si>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</si>
  <si>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</si>
  <si>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</si>
  <si>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</si>
  <si>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</si>
  <si>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</si>
  <si>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</si>
  <si>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</si>
  <si>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</si>
  <si>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</si>
  <si>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</si>
  <si>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</si>
  <si>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</si>
  <si>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</si>
  <si>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</si>
  <si>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</si>
  <si>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</si>
  <si>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</si>
  <si>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</si>
  <si>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</si>
  <si>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</si>
  <si>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</si>
  <si>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</si>
  <si>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</si>
  <si>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</si>
  <si>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</si>
  <si>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</si>
  <si>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</si>
  <si>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</si>
  <si>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</si>
  <si>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</si>
  <si>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</si>
  <si>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</si>
  <si>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</si>
  <si>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</si>
  <si>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</si>
  <si>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</si>
  <si>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</si>
  <si>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</si>
  <si>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</si>
  <si>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</si>
  <si>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</si>
  <si>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</si>
  <si>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</si>
  <si>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</si>
  <si>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</si>
  <si>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</si>
  <si>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</si>
  <si>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</si>
  <si>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</si>
  <si>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</si>
  <si>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</si>
  <si>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</si>
  <si>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</si>
  <si>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</si>
  <si>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</si>
  <si>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</si>
  <si>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</si>
  <si>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</si>
  <si>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</si>
  <si>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</si>
  <si>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</si>
  <si>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</si>
  <si>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</si>
  <si>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</si>
  <si>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</si>
  <si>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</si>
  <si>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</si>
  <si>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</si>
  <si>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</si>
  <si>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</si>
  <si>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</si>
  <si>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</si>
  <si>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</si>
  <si>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</si>
  <si>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</si>
  <si>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</si>
  <si>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</si>
  <si>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</si>
  <si>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</si>
  <si>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</si>
  <si>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</si>
  <si>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</si>
  <si>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</si>
  <si>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</si>
  <si>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</si>
  <si>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</si>
  <si>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</si>
  <si>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002836</t>
  </si>
  <si>
    <t>Tistrup Kirkevej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</si>
  <si>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</si>
  <si>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</si>
  <si>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</si>
  <si>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</si>
  <si>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</si>
  <si>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</si>
  <si>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</si>
  <si>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</si>
  <si>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</si>
  <si>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</si>
  <si>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</si>
  <si>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</si>
  <si>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</si>
  <si>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</si>
  <si>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</si>
  <si>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</si>
  <si>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</si>
  <si>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</si>
  <si>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</si>
  <si>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</si>
  <si>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</si>
  <si>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</si>
  <si>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</si>
  <si>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</si>
  <si>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</si>
  <si>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</si>
  <si>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</si>
  <si>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</si>
  <si>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</si>
  <si>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</si>
  <si>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</si>
  <si>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</si>
  <si>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</si>
  <si>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002903</t>
  </si>
  <si>
    <t>Vangsgade 31A, 31B og Solvænget 90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</si>
  <si>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</si>
  <si>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</si>
  <si>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</si>
  <si>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</si>
  <si>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</si>
  <si>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</si>
  <si>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</si>
  <si>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</si>
  <si>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</si>
  <si>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</si>
  <si>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</si>
  <si>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</si>
  <si>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</si>
  <si>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</si>
  <si>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</si>
  <si>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</si>
  <si>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</si>
  <si>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</si>
  <si>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</si>
  <si>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</si>
  <si>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</si>
  <si>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Igangværende anlægsprojekter</t>
  </si>
  <si>
    <t>Overførsel</t>
  </si>
  <si>
    <t>fra 2014</t>
  </si>
  <si>
    <t>til 2015</t>
  </si>
  <si>
    <t>Korr.</t>
  </si>
  <si>
    <t>Budget</t>
  </si>
  <si>
    <t>Fra 2007</t>
  </si>
  <si>
    <t>Til 2014</t>
  </si>
  <si>
    <t>Statusbeskrivelse</t>
  </si>
  <si>
    <t>Igangværende anlæg</t>
  </si>
  <si>
    <t>Udvalget for Plan og Teknik</t>
  </si>
  <si>
    <t>Udvalget for Børn og Undervisning</t>
  </si>
  <si>
    <t>Udvalget for Kultur og Fritid</t>
  </si>
  <si>
    <t>Udvalget for social og Sundhed</t>
  </si>
  <si>
    <t>Kun skjule ikke slette</t>
  </si>
  <si>
    <t>I gang/afsluttet???</t>
  </si>
  <si>
    <t>Afsluttet</t>
  </si>
  <si>
    <t>Overføres</t>
  </si>
  <si>
    <t>Hører ikke under KF</t>
  </si>
  <si>
    <t>Overføres (til 015.828)</t>
  </si>
  <si>
    <t>Blåbjerg - Etablering af P-plads ved Klitvej</t>
  </si>
  <si>
    <t>Igangværende</t>
  </si>
  <si>
    <t xml:space="preserve">Afsluttes </t>
  </si>
  <si>
    <t>Overføres - penge retur til P-fond</t>
  </si>
  <si>
    <t>Afventer om der skal asfalteres</t>
  </si>
  <si>
    <t xml:space="preserve">Overføres </t>
  </si>
  <si>
    <t>Overføres - afventer puljemidler</t>
  </si>
  <si>
    <t>Afventer puljemidler</t>
  </si>
  <si>
    <t>Overføres - afsluttes med andre</t>
  </si>
  <si>
    <t>overføres</t>
  </si>
  <si>
    <t>flyttes til 015834</t>
  </si>
  <si>
    <t>Overføres / rest malerarb.</t>
  </si>
  <si>
    <t>Overføres - Tilskud fra Forsyningen</t>
  </si>
  <si>
    <t>Energibesp.foranst. - Tilskud til energibesparelser - 2014</t>
  </si>
  <si>
    <t>Pulje til bygninger/ældreboliger - som skal afvikles</t>
  </si>
  <si>
    <t>Energibesparende foranst - Stadion og idrætsanlæg</t>
  </si>
  <si>
    <t>Overføres - beløb passer - muligvis parkering Ølg</t>
  </si>
  <si>
    <t xml:space="preserve">Hører sammen med 015811 - overføres 100.000 </t>
  </si>
  <si>
    <t>muligvis til parkering - Ølgod - Bent Peter</t>
  </si>
  <si>
    <t>Hører sammen med 015806 - til kultur</t>
  </si>
  <si>
    <t>skjules</t>
  </si>
  <si>
    <t>Overføres - skulle have været i 0</t>
  </si>
  <si>
    <t xml:space="preserve">Højgårdsparken, Varde - 15 parcelhusgrunde </t>
  </si>
  <si>
    <t>Sekretariat og forvaltninger (Energipuljen)</t>
  </si>
  <si>
    <t>Højgårdsparken , Varde - 15 grunde</t>
  </si>
  <si>
    <t>Staben Økonomi</t>
  </si>
  <si>
    <t>Tilslutningsbidrag hvor kontoen står i forskud og bliver nedbragt efterhånden som grundene sælges.</t>
  </si>
  <si>
    <t>Tilslutningsbidrag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</si>
  <si>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</si>
  <si>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</si>
  <si>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</si>
  <si>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</si>
  <si>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</si>
  <si>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</si>
  <si>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</si>
  <si>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</si>
  <si>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</si>
  <si>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</si>
  <si>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</si>
  <si>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</si>
  <si>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</si>
  <si>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</si>
  <si>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</si>
  <si>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</si>
  <si>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</si>
  <si>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Udstykningsområdet Vangsgade 31A og 31B og Solvænget 90</t>
  </si>
  <si>
    <t>Overføres ikke</t>
  </si>
  <si>
    <t>Servicearealtilskud, 5 handicapboliger ved Bo Østervang</t>
  </si>
  <si>
    <t>Netto komm.tab v/nedlæggelse og salg af boliger</t>
  </si>
  <si>
    <t>5 handicapboliger ved Bo Østervang</t>
  </si>
  <si>
    <t>Ejendommen anvendes fortsat og administreres af Team Ejendomme</t>
  </si>
  <si>
    <t>Budget fra 2015</t>
  </si>
  <si>
    <t>Arbejdet fortsætter i 2015</t>
  </si>
  <si>
    <t>Nyt budget og udgifter i 2015</t>
  </si>
  <si>
    <t>Afventer afklaring</t>
  </si>
  <si>
    <t>Servicearealtilskud, Botilbud til handicappede i Oksbøl</t>
  </si>
  <si>
    <t>Anlægsregnskab udarbejdes i sammenhæng med sted nr. 305807-09 ved projektafslutning</t>
  </si>
  <si>
    <t>Overførsel fra 2014 til 2015</t>
  </si>
  <si>
    <t xml:space="preserve">Overførsel </t>
  </si>
  <si>
    <t>Bolig/erhverv - forskud for tilslutningsbidrag</t>
  </si>
  <si>
    <t>Afsluttede anlægsprojekter</t>
  </si>
  <si>
    <t>Udvalget Plan og Teknik</t>
  </si>
  <si>
    <t>Udvalget for Social og Sundehed</t>
  </si>
  <si>
    <t>Total - anlægsprojekter pr. 31.12.2014</t>
  </si>
  <si>
    <t>Afvigelse i fohold til budget</t>
  </si>
  <si>
    <t>Anlægsregnskab</t>
  </si>
  <si>
    <t>Dok. nr.</t>
  </si>
  <si>
    <t>Afsluttes primo 2015</t>
  </si>
  <si>
    <t>301804-01</t>
  </si>
  <si>
    <t>301804-05</t>
  </si>
  <si>
    <t>301804-06</t>
  </si>
  <si>
    <t>Årre Skole, direkte udgange fra 4 klasselokaler, renovering af lokaler samt genopbygning af underkendt legeplads</t>
  </si>
  <si>
    <t>Jacobi skole, udearealer</t>
  </si>
  <si>
    <t>Jacobi skole, to toiletter ved udeskole</t>
  </si>
  <si>
    <t>Indefrosne midler, frigivet i 2013:</t>
  </si>
  <si>
    <t>523814-01</t>
  </si>
  <si>
    <t>523814-02</t>
  </si>
  <si>
    <t>Døgninstitution Tippen, tilbygning.</t>
  </si>
  <si>
    <t>Døgninstitution Tippen, udskiftning af oliefyr</t>
  </si>
  <si>
    <t>Ansager, Skolen ved Tippen, tilbygning af fælleslokale mm.</t>
  </si>
  <si>
    <t>308800-01</t>
  </si>
  <si>
    <t>Byen og Åen omlægning af Torvegade</t>
  </si>
  <si>
    <t>23859/15</t>
  </si>
  <si>
    <t>23863/15</t>
  </si>
  <si>
    <t>23864/15</t>
  </si>
  <si>
    <t>107865-14</t>
  </si>
  <si>
    <t>997958-12</t>
  </si>
  <si>
    <t>688401-12</t>
  </si>
  <si>
    <t>705740-12</t>
  </si>
  <si>
    <t>767663-12</t>
  </si>
  <si>
    <t>708954-12</t>
  </si>
  <si>
    <t>830521-12</t>
  </si>
  <si>
    <t>280536-12</t>
  </si>
  <si>
    <t>160143-12</t>
  </si>
  <si>
    <t>Tilskud til aktiviteter efter grøn 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</si>
</sst>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9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0" fillId="0" borderId="10" xfId="0" applyBorder="1"/>
    <xf numFmtId="0" fontId="0" fillId="0" borderId="0" xfId="0" applyAlignment="1"/>
    <xf numFmtId="0" fontId="2" fillId="2" borderId="1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2" fillId="2" borderId="6" xfId="0" applyNumberFormat="1" applyFont="1" applyFill="1" applyBorder="1" applyAlignment="1" applyProtection="1"/>
    <xf numFmtId="0" fontId="2" fillId="2" borderId="7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/>
    </xf>
    <xf numFmtId="0" fontId="5" fillId="2" borderId="7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0" fillId="2" borderId="11" xfId="0" applyFill="1" applyBorder="1"/>
    <xf numFmtId="0" fontId="2" fillId="2" borderId="5" xfId="0" applyNumberFormat="1" applyFont="1" applyFill="1" applyBorder="1" applyAlignment="1" applyProtection="1"/>
    <xf numFmtId="0" fontId="0" fillId="2" borderId="12" xfId="0" applyFill="1" applyBorder="1"/>
    <xf numFmtId="0" fontId="2" fillId="2" borderId="3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0" fillId="0" borderId="9" xfId="0" applyBorder="1"/>
    <xf numFmtId="49" fontId="2" fillId="0" borderId="9" xfId="0" quotePrefix="1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0" fillId="2" borderId="15" xfId="0" applyFill="1" applyBorder="1"/>
    <xf numFmtId="0" fontId="2" fillId="2" borderId="16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/>
    <xf numFmtId="3" fontId="2" fillId="2" borderId="17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0" fontId="0" fillId="2" borderId="18" xfId="0" applyFill="1" applyBorder="1"/>
    <xf numFmtId="0" fontId="5" fillId="2" borderId="1" xfId="0" applyNumberFormat="1" applyFont="1" applyFill="1" applyBorder="1" applyAlignment="1" applyProtection="1"/>
    <xf numFmtId="0" fontId="4" fillId="2" borderId="10" xfId="0" applyNumberFormat="1" applyFont="1" applyFill="1" applyBorder="1" applyAlignment="1" applyProtection="1"/>
    <xf numFmtId="0" fontId="4" fillId="2" borderId="11" xfId="0" applyNumberFormat="1" applyFont="1" applyFill="1" applyBorder="1" applyAlignment="1" applyProtection="1"/>
    <xf numFmtId="0" fontId="2" fillId="0" borderId="9" xfId="0" quotePrefix="1" applyNumberFormat="1" applyFont="1" applyFill="1" applyBorder="1" applyAlignment="1" applyProtection="1"/>
    <xf numFmtId="49" fontId="2" fillId="0" borderId="10" xfId="0" quotePrefix="1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/>
    <xf numFmtId="49" fontId="2" fillId="2" borderId="14" xfId="0" applyNumberFormat="1" applyFont="1" applyFill="1" applyBorder="1" applyAlignment="1" applyProtection="1">
      <protection locked="0"/>
    </xf>
    <xf numFmtId="3" fontId="2" fillId="2" borderId="10" xfId="0" applyNumberFormat="1" applyFont="1" applyFill="1" applyBorder="1" applyAlignment="1" applyProtection="1"/>
    <xf numFmtId="3" fontId="2" fillId="2" borderId="14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/>
    <xf numFmtId="49" fontId="2" fillId="2" borderId="13" xfId="0" applyNumberFormat="1" applyFont="1" applyFill="1" applyBorder="1" applyAlignment="1" applyProtection="1">
      <protection locked="0"/>
    </xf>
    <xf numFmtId="164" fontId="2" fillId="0" borderId="9" xfId="0" quotePrefix="1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164" fontId="2" fillId="2" borderId="13" xfId="0" quotePrefix="1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/>
    <xf numFmtId="0" fontId="6" fillId="0" borderId="0" xfId="0" applyFont="1"/>
    <xf numFmtId="0" fontId="0" fillId="0" borderId="9" xfId="0" applyBorder="1"/>
    <xf numFmtId="0" fontId="0" fillId="0" borderId="0" xfId="0"/>
    <xf numFmtId="0" fontId="2" fillId="0" borderId="0" xfId="1"/>
    <xf numFmtId="0" fontId="4" fillId="0" borderId="0" xfId="1" applyFont="1"/>
    <xf numFmtId="0" fontId="7" fillId="0" borderId="0" xfId="1" applyFont="1"/>
    <xf numFmtId="3" fontId="8" fillId="0" borderId="9" xfId="1" applyNumberFormat="1" applyFont="1" applyBorder="1"/>
    <xf numFmtId="0" fontId="8" fillId="0" borderId="9" xfId="1" applyFont="1" applyBorder="1"/>
    <xf numFmtId="0" fontId="8" fillId="0" borderId="10" xfId="1" quotePrefix="1" applyFont="1" applyBorder="1"/>
    <xf numFmtId="0" fontId="8" fillId="0" borderId="11" xfId="1" quotePrefix="1" applyFont="1" applyBorder="1"/>
    <xf numFmtId="3" fontId="8" fillId="0" borderId="11" xfId="1" applyNumberFormat="1" applyFont="1" applyBorder="1"/>
    <xf numFmtId="3" fontId="8" fillId="0" borderId="0" xfId="1" applyNumberFormat="1" applyFont="1" applyBorder="1"/>
    <xf numFmtId="0" fontId="8" fillId="0" borderId="0" xfId="1" applyFont="1" applyFill="1" applyBorder="1"/>
    <xf numFmtId="0" fontId="5" fillId="0" borderId="0" xfId="1" applyFont="1"/>
    <xf numFmtId="0" fontId="8" fillId="0" borderId="9" xfId="1" applyNumberFormat="1" applyFont="1" applyBorder="1" applyAlignment="1">
      <alignment horizontal="center"/>
    </xf>
    <xf numFmtId="3" fontId="5" fillId="0" borderId="0" xfId="1" applyNumberFormat="1" applyFont="1" applyFill="1" applyBorder="1"/>
    <xf numFmtId="0" fontId="8" fillId="0" borderId="10" xfId="1" applyNumberFormat="1" applyFont="1" applyBorder="1" applyAlignment="1">
      <alignment horizontal="center"/>
    </xf>
    <xf numFmtId="0" fontId="8" fillId="0" borderId="10" xfId="1" applyFont="1" applyBorder="1"/>
    <xf numFmtId="0" fontId="8" fillId="0" borderId="11" xfId="1" applyFont="1" applyBorder="1"/>
    <xf numFmtId="3" fontId="8" fillId="0" borderId="10" xfId="1" applyNumberFormat="1" applyFont="1" applyBorder="1" applyAlignment="1">
      <alignment horizontal="center"/>
    </xf>
    <xf numFmtId="0" fontId="7" fillId="0" borderId="19" xfId="1" applyFont="1" applyFill="1" applyBorder="1"/>
    <xf numFmtId="0" fontId="7" fillId="0" borderId="20" xfId="1" applyFont="1" applyFill="1" applyBorder="1"/>
    <xf numFmtId="0" fontId="4" fillId="0" borderId="21" xfId="1" applyFont="1" applyFill="1" applyBorder="1"/>
    <xf numFmtId="3" fontId="4" fillId="0" borderId="22" xfId="1" applyNumberFormat="1" applyFont="1" applyFill="1" applyBorder="1"/>
    <xf numFmtId="3" fontId="8" fillId="0" borderId="6" xfId="1" applyNumberFormat="1" applyFont="1" applyBorder="1"/>
    <xf numFmtId="3" fontId="8" fillId="0" borderId="15" xfId="1" applyNumberFormat="1" applyFont="1" applyBorder="1"/>
    <xf numFmtId="3" fontId="8" fillId="0" borderId="8" xfId="1" applyNumberFormat="1" applyFont="1" applyBorder="1"/>
    <xf numFmtId="3" fontId="8" fillId="0" borderId="13" xfId="1" applyNumberFormat="1" applyFont="1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9" fillId="0" borderId="9" xfId="0" applyFont="1" applyBorder="1" applyAlignment="1"/>
    <xf numFmtId="0" fontId="0" fillId="0" borderId="0" xfId="0" applyAlignment="1">
      <alignment wrapText="1"/>
    </xf>
    <xf numFmtId="49" fontId="0" fillId="0" borderId="9" xfId="0" applyNumberFormat="1" applyBorder="1" applyAlignment="1">
      <alignment horizontal="center" wrapText="1"/>
    </xf>
    <xf numFmtId="0" fontId="8" fillId="0" borderId="10" xfId="1" applyFont="1" applyBorder="1" applyAlignment="1">
      <alignment wrapText="1"/>
    </xf>
    <xf numFmtId="3" fontId="8" fillId="0" borderId="10" xfId="1" applyNumberFormat="1" applyFont="1" applyBorder="1"/>
    <xf numFmtId="3" fontId="8" fillId="0" borderId="13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0" fontId="8" fillId="3" borderId="9" xfId="1" applyFont="1" applyFill="1" applyBorder="1"/>
    <xf numFmtId="3" fontId="8" fillId="3" borderId="23" xfId="1" applyNumberFormat="1" applyFont="1" applyFill="1" applyBorder="1"/>
    <xf numFmtId="3" fontId="8" fillId="3" borderId="9" xfId="1" applyNumberFormat="1" applyFont="1" applyFill="1" applyBorder="1"/>
    <xf numFmtId="3" fontId="8" fillId="3" borderId="24" xfId="1" applyNumberFormat="1" applyFont="1" applyFill="1" applyBorder="1"/>
    <xf numFmtId="3" fontId="0" fillId="0" borderId="9" xfId="0" applyNumberFormat="1" applyBorder="1"/>
    <xf numFmtId="0" fontId="2" fillId="0" borderId="23" xfId="0" applyNumberFormat="1" applyFont="1" applyFill="1" applyBorder="1" applyAlignment="1" applyProtection="1"/>
    <xf numFmtId="3" fontId="0" fillId="0" borderId="25" xfId="0" applyNumberFormat="1" applyBorder="1"/>
    <xf numFmtId="0" fontId="10" fillId="0" borderId="0" xfId="0" applyFont="1"/>
    <xf numFmtId="0" fontId="5" fillId="2" borderId="16" xfId="0" applyNumberFormat="1" applyFont="1" applyFill="1" applyBorder="1" applyAlignment="1" applyProtection="1"/>
    <xf numFmtId="3" fontId="0" fillId="0" borderId="0" xfId="0" applyNumberFormat="1"/>
    <xf numFmtId="0" fontId="0" fillId="0" borderId="0" xfId="0" applyFont="1"/>
    <xf numFmtId="49" fontId="5" fillId="0" borderId="9" xfId="0" quotePrefix="1" applyNumberFormat="1" applyFont="1" applyFill="1" applyBorder="1" applyAlignment="1" applyProtection="1">
      <protection locked="0"/>
    </xf>
    <xf numFmtId="0" fontId="5" fillId="2" borderId="1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left" wrapText="1"/>
    </xf>
    <xf numFmtId="49" fontId="2" fillId="0" borderId="11" xfId="0" applyNumberFormat="1" applyFont="1" applyFill="1" applyBorder="1" applyAlignment="1" applyProtection="1">
      <protection locked="0"/>
    </xf>
    <xf numFmtId="0" fontId="0" fillId="0" borderId="0" xfId="0"/>
    <xf numFmtId="0" fontId="2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/>
    <xf numFmtId="0" fontId="0" fillId="0" borderId="9" xfId="0" applyBorder="1"/>
    <xf numFmtId="0" fontId="5" fillId="0" borderId="9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0" fillId="0" borderId="9" xfId="0" applyBorder="1"/>
    <xf numFmtId="49" fontId="2" fillId="0" borderId="9" xfId="0" quotePrefix="1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/>
    <xf numFmtId="3" fontId="2" fillId="2" borderId="13" xfId="0" applyNumberFormat="1" applyFont="1" applyFill="1" applyBorder="1" applyAlignment="1" applyProtection="1"/>
    <xf numFmtId="3" fontId="2" fillId="2" borderId="16" xfId="0" applyNumberFormat="1" applyFont="1" applyFill="1" applyBorder="1" applyAlignment="1" applyProtection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3" fontId="2" fillId="2" borderId="18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3" fontId="2" fillId="2" borderId="15" xfId="0" applyNumberFormat="1" applyFont="1" applyFill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6" xfId="0" applyNumberFormat="1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5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 wrapText="1"/>
    </xf>
    <xf numFmtId="0" fontId="2" fillId="2" borderId="12" xfId="0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topLeftCell="B1" zoomScaleNormal="100" workbookViewId="0">
      <selection activeCell="I66" sqref="I66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hidden="1" customWidth="1"/>
    <col min="6" max="6" width="14.5546875" customWidth="1"/>
    <col min="7" max="7" width="18" customWidth="1"/>
    <col min="8" max="8" width="17.44140625" customWidth="1"/>
    <col min="9" max="9" width="10.44140625" customWidth="1"/>
    <col min="10" max="10" width="32.44140625" customWidth="1"/>
  </cols>
  <sheetData>
    <row r="1" spans="1:10" x14ac:dyDescent="0.3">
      <c r="A1" s="2"/>
      <c r="B1" s="111" t="s">
        <v>1</v>
      </c>
    </row>
    <row r="2" spans="1:10" x14ac:dyDescent="0.3">
      <c r="A2" s="2"/>
      <c r="B2" s="114" t="s">
        <v>1169</v>
      </c>
      <c r="C2"/>
      <c r="D2" s="5"/>
    </row>
    <row r="4" spans="1:10" x14ac:dyDescent="0.3">
      <c r="A4" s="6" t="s">
        <v>0</v>
      </c>
      <c r="B4" s="46" t="s">
        <v>0</v>
      </c>
      <c r="C4" s="47" t="s">
        <v>1</v>
      </c>
      <c r="D4" s="8" t="s">
        <v>2</v>
      </c>
      <c r="E4" s="9" t="s">
        <v>3</v>
      </c>
      <c r="F4" s="8" t="s">
        <v>1173</v>
      </c>
      <c r="G4" s="9" t="s">
        <v>5</v>
      </c>
      <c r="H4" s="10" t="s">
        <v>6</v>
      </c>
      <c r="I4" s="11" t="s">
        <v>1170</v>
      </c>
      <c r="J4" s="12" t="s">
        <v>1177</v>
      </c>
    </row>
    <row r="5" spans="1:10" x14ac:dyDescent="0.3">
      <c r="A5" s="13"/>
      <c r="B5" s="13"/>
      <c r="C5" s="48"/>
      <c r="D5" s="15" t="s">
        <v>1175</v>
      </c>
      <c r="E5" s="16" t="s">
        <v>1175</v>
      </c>
      <c r="F5" s="15" t="s">
        <v>1174</v>
      </c>
      <c r="G5" s="17">
        <v>2014</v>
      </c>
      <c r="H5" s="18" t="s">
        <v>9</v>
      </c>
      <c r="I5" s="19" t="s">
        <v>1171</v>
      </c>
      <c r="J5" s="20"/>
    </row>
    <row r="6" spans="1:10" ht="14.85" x14ac:dyDescent="0.35">
      <c r="A6" s="21"/>
      <c r="B6" s="13"/>
      <c r="C6" s="42"/>
      <c r="D6" s="15" t="s">
        <v>1176</v>
      </c>
      <c r="E6" s="16" t="s">
        <v>1176</v>
      </c>
      <c r="F6" s="26">
        <v>2014</v>
      </c>
      <c r="G6" s="17"/>
      <c r="H6" s="27"/>
      <c r="I6" s="19" t="s">
        <v>1172</v>
      </c>
      <c r="J6" s="20"/>
    </row>
    <row r="7" spans="1:10" ht="14.25" hidden="1" customHeight="1" x14ac:dyDescent="0.3">
      <c r="A7" s="1"/>
      <c r="B7" s="29" t="s">
        <v>10</v>
      </c>
      <c r="C7" s="30" t="s">
        <v>11</v>
      </c>
      <c r="D7" s="31">
        <v>-250000</v>
      </c>
      <c r="E7" s="31">
        <v>-326940</v>
      </c>
      <c r="F7" s="31">
        <v>0</v>
      </c>
      <c r="G7" s="31">
        <v>0</v>
      </c>
      <c r="H7" s="31">
        <f t="shared" ref="H7:H28" si="0">SUM(F7-G7)</f>
        <v>0</v>
      </c>
      <c r="I7" s="31"/>
      <c r="J7" s="32"/>
    </row>
    <row r="8" spans="1:10" ht="14.25" hidden="1" customHeight="1" x14ac:dyDescent="0.35">
      <c r="A8" s="1"/>
      <c r="B8" s="29" t="s">
        <v>12</v>
      </c>
      <c r="C8" s="30" t="s">
        <v>13</v>
      </c>
      <c r="D8" s="31">
        <v>0</v>
      </c>
      <c r="E8" s="31">
        <v>-27435</v>
      </c>
      <c r="F8" s="31">
        <v>0</v>
      </c>
      <c r="G8" s="31">
        <v>0</v>
      </c>
      <c r="H8" s="31">
        <f t="shared" si="0"/>
        <v>0</v>
      </c>
      <c r="I8" s="31"/>
      <c r="J8" s="32"/>
    </row>
    <row r="9" spans="1:10" ht="14.25" hidden="1" customHeight="1" x14ac:dyDescent="0.3">
      <c r="A9" s="1"/>
      <c r="B9" s="29" t="s">
        <v>14</v>
      </c>
      <c r="C9" s="30" t="s">
        <v>15</v>
      </c>
      <c r="D9" s="31">
        <v>0</v>
      </c>
      <c r="E9" s="31">
        <v>-31967</v>
      </c>
      <c r="F9" s="31">
        <v>0</v>
      </c>
      <c r="G9" s="31">
        <v>0</v>
      </c>
      <c r="H9" s="31">
        <f t="shared" si="0"/>
        <v>0</v>
      </c>
      <c r="I9" s="31"/>
      <c r="J9" s="32"/>
    </row>
    <row r="10" spans="1:10" ht="14.25" hidden="1" customHeight="1" x14ac:dyDescent="0.3">
      <c r="A10" s="1"/>
      <c r="B10" s="33" t="s">
        <v>16</v>
      </c>
      <c r="C10" s="30" t="s">
        <v>17</v>
      </c>
      <c r="D10" s="31">
        <v>185000</v>
      </c>
      <c r="E10" s="31">
        <v>192853.9</v>
      </c>
      <c r="F10" s="31">
        <v>0</v>
      </c>
      <c r="G10" s="31">
        <v>0</v>
      </c>
      <c r="H10" s="31">
        <f t="shared" si="0"/>
        <v>0</v>
      </c>
      <c r="I10" s="31"/>
      <c r="J10" s="32"/>
    </row>
    <row r="11" spans="1:10" ht="14.25" hidden="1" customHeight="1" x14ac:dyDescent="0.3">
      <c r="A11" s="1"/>
      <c r="B11" s="33" t="s">
        <v>18</v>
      </c>
      <c r="C11" s="30" t="s">
        <v>19</v>
      </c>
      <c r="D11" s="31">
        <v>835000</v>
      </c>
      <c r="E11" s="31">
        <v>835984.99</v>
      </c>
      <c r="F11" s="31">
        <v>0</v>
      </c>
      <c r="G11" s="31">
        <v>0</v>
      </c>
      <c r="H11" s="31">
        <f t="shared" si="0"/>
        <v>0</v>
      </c>
      <c r="I11" s="31"/>
      <c r="J11" s="32"/>
    </row>
    <row r="12" spans="1:10" ht="14.25" hidden="1" customHeight="1" x14ac:dyDescent="0.3">
      <c r="A12" s="1"/>
      <c r="B12" s="33" t="s">
        <v>20</v>
      </c>
      <c r="C12" s="30" t="s">
        <v>21</v>
      </c>
      <c r="D12" s="31">
        <v>205000</v>
      </c>
      <c r="E12" s="31">
        <v>206380</v>
      </c>
      <c r="F12" s="31">
        <v>0</v>
      </c>
      <c r="G12" s="31">
        <v>0</v>
      </c>
      <c r="H12" s="31">
        <f t="shared" si="0"/>
        <v>0</v>
      </c>
      <c r="I12" s="31"/>
      <c r="J12" s="32"/>
    </row>
    <row r="13" spans="1:10" ht="14.25" hidden="1" customHeight="1" x14ac:dyDescent="0.35">
      <c r="A13" s="1"/>
      <c r="B13" s="33" t="s">
        <v>22</v>
      </c>
      <c r="C13" s="30" t="s">
        <v>23</v>
      </c>
      <c r="D13" s="31">
        <v>-1200000</v>
      </c>
      <c r="E13" s="31">
        <v>-1200000</v>
      </c>
      <c r="F13" s="31">
        <v>0</v>
      </c>
      <c r="G13" s="31">
        <v>0</v>
      </c>
      <c r="H13" s="31">
        <f t="shared" si="0"/>
        <v>0</v>
      </c>
      <c r="I13" s="31"/>
      <c r="J13" s="32"/>
    </row>
    <row r="14" spans="1:10" ht="14.25" hidden="1" customHeight="1" x14ac:dyDescent="0.3">
      <c r="A14" s="1"/>
      <c r="B14" s="33" t="s">
        <v>24</v>
      </c>
      <c r="C14" s="30" t="s">
        <v>25</v>
      </c>
      <c r="D14" s="31">
        <v>335000</v>
      </c>
      <c r="E14" s="31">
        <v>320363.7</v>
      </c>
      <c r="F14" s="31">
        <v>0</v>
      </c>
      <c r="G14" s="31">
        <v>0</v>
      </c>
      <c r="H14" s="31">
        <f t="shared" si="0"/>
        <v>0</v>
      </c>
      <c r="I14" s="31"/>
      <c r="J14" s="32"/>
    </row>
    <row r="15" spans="1:10" ht="14.25" hidden="1" customHeight="1" x14ac:dyDescent="0.3">
      <c r="A15" s="1"/>
      <c r="B15" s="29" t="s">
        <v>26</v>
      </c>
      <c r="C15" s="30" t="s">
        <v>27</v>
      </c>
      <c r="D15" s="31">
        <v>-410000</v>
      </c>
      <c r="E15" s="31">
        <v>-401951.2</v>
      </c>
      <c r="F15" s="31">
        <v>0</v>
      </c>
      <c r="G15" s="31">
        <v>0</v>
      </c>
      <c r="H15" s="31">
        <f t="shared" si="0"/>
        <v>0</v>
      </c>
      <c r="I15" s="31"/>
      <c r="J15" s="32"/>
    </row>
    <row r="16" spans="1:10" ht="14.25" hidden="1" customHeight="1" x14ac:dyDescent="0.3">
      <c r="A16" s="1"/>
      <c r="B16" s="29" t="s">
        <v>28</v>
      </c>
      <c r="C16" s="30" t="s">
        <v>29</v>
      </c>
      <c r="D16" s="31">
        <v>3025000</v>
      </c>
      <c r="E16" s="31">
        <v>3029472.38</v>
      </c>
      <c r="F16" s="31">
        <v>0</v>
      </c>
      <c r="G16" s="31">
        <v>0</v>
      </c>
      <c r="H16" s="31">
        <f t="shared" si="0"/>
        <v>0</v>
      </c>
      <c r="I16" s="31"/>
      <c r="J16" s="32"/>
    </row>
    <row r="17" spans="1:10" ht="14.25" hidden="1" customHeight="1" x14ac:dyDescent="0.35">
      <c r="A17" s="1"/>
      <c r="B17" s="33" t="s">
        <v>30</v>
      </c>
      <c r="C17" s="30" t="s">
        <v>31</v>
      </c>
      <c r="D17" s="31">
        <v>0</v>
      </c>
      <c r="E17" s="31">
        <v>-2560</v>
      </c>
      <c r="F17" s="31">
        <v>0</v>
      </c>
      <c r="G17" s="31">
        <v>0</v>
      </c>
      <c r="H17" s="31">
        <f t="shared" si="0"/>
        <v>0</v>
      </c>
      <c r="I17" s="31"/>
      <c r="J17" s="32"/>
    </row>
    <row r="18" spans="1:10" ht="14.25" hidden="1" customHeight="1" x14ac:dyDescent="0.3">
      <c r="A18" s="1"/>
      <c r="B18" s="33" t="s">
        <v>32</v>
      </c>
      <c r="C18" s="30" t="s">
        <v>33</v>
      </c>
      <c r="D18" s="31">
        <v>0</v>
      </c>
      <c r="E18" s="31">
        <v>-24662</v>
      </c>
      <c r="F18" s="31">
        <v>0</v>
      </c>
      <c r="G18" s="31">
        <v>0</v>
      </c>
      <c r="H18" s="31">
        <f t="shared" si="0"/>
        <v>0</v>
      </c>
      <c r="I18" s="31"/>
      <c r="J18" s="32"/>
    </row>
    <row r="19" spans="1:10" ht="14.25" hidden="1" customHeight="1" x14ac:dyDescent="0.3">
      <c r="A19" s="1"/>
      <c r="B19" s="33" t="s">
        <v>34</v>
      </c>
      <c r="C19" s="30" t="s">
        <v>35</v>
      </c>
      <c r="D19" s="31">
        <v>355000</v>
      </c>
      <c r="E19" s="31">
        <v>354235.74</v>
      </c>
      <c r="F19" s="31">
        <v>0</v>
      </c>
      <c r="G19" s="31">
        <v>0</v>
      </c>
      <c r="H19" s="31">
        <f t="shared" si="0"/>
        <v>0</v>
      </c>
      <c r="I19" s="31"/>
      <c r="J19" s="32"/>
    </row>
    <row r="20" spans="1:10" ht="14.25" hidden="1" customHeight="1" x14ac:dyDescent="0.3">
      <c r="A20" s="1"/>
      <c r="B20" s="33" t="s">
        <v>36</v>
      </c>
      <c r="C20" s="30" t="s">
        <v>37</v>
      </c>
      <c r="D20" s="31">
        <v>0</v>
      </c>
      <c r="E20" s="31">
        <v>-39000</v>
      </c>
      <c r="F20" s="31">
        <v>0</v>
      </c>
      <c r="G20" s="31">
        <v>0</v>
      </c>
      <c r="H20" s="31">
        <f t="shared" si="0"/>
        <v>0</v>
      </c>
      <c r="I20" s="31"/>
      <c r="J20" s="32"/>
    </row>
    <row r="21" spans="1:10" ht="14.25" hidden="1" customHeight="1" x14ac:dyDescent="0.35">
      <c r="A21" s="1"/>
      <c r="B21" s="33" t="s">
        <v>38</v>
      </c>
      <c r="C21" s="30" t="s">
        <v>39</v>
      </c>
      <c r="D21" s="31">
        <v>-80000</v>
      </c>
      <c r="E21" s="31">
        <v>-80000</v>
      </c>
      <c r="F21" s="31">
        <v>0</v>
      </c>
      <c r="G21" s="31">
        <v>0</v>
      </c>
      <c r="H21" s="31">
        <f t="shared" si="0"/>
        <v>0</v>
      </c>
      <c r="I21" s="31"/>
      <c r="J21" s="32"/>
    </row>
    <row r="22" spans="1:10" ht="14.25" hidden="1" customHeight="1" x14ac:dyDescent="0.35">
      <c r="A22" s="1"/>
      <c r="B22" s="33" t="s">
        <v>48</v>
      </c>
      <c r="C22" s="30" t="s">
        <v>49</v>
      </c>
      <c r="D22" s="31">
        <v>-150000</v>
      </c>
      <c r="E22" s="31">
        <v>-141285.20000000001</v>
      </c>
      <c r="F22" s="31">
        <v>0</v>
      </c>
      <c r="G22" s="31">
        <v>0</v>
      </c>
      <c r="H22" s="31">
        <f t="shared" si="0"/>
        <v>0</v>
      </c>
      <c r="I22" s="31"/>
      <c r="J22" s="32"/>
    </row>
    <row r="23" spans="1:10" ht="14.25" customHeight="1" x14ac:dyDescent="0.3">
      <c r="A23" s="1"/>
      <c r="B23" s="33" t="s">
        <v>50</v>
      </c>
      <c r="C23" s="30" t="s">
        <v>51</v>
      </c>
      <c r="D23" s="31">
        <v>3100000</v>
      </c>
      <c r="E23" s="31">
        <v>3014982.92</v>
      </c>
      <c r="F23" s="31">
        <v>3094000</v>
      </c>
      <c r="G23" s="31">
        <v>3008982.92</v>
      </c>
      <c r="H23" s="31">
        <f t="shared" si="0"/>
        <v>85017.080000000075</v>
      </c>
      <c r="I23" s="31">
        <f>H23</f>
        <v>85017.080000000075</v>
      </c>
      <c r="J23" s="32" t="s">
        <v>1190</v>
      </c>
    </row>
    <row r="24" spans="1:10" ht="14.25" hidden="1" customHeight="1" x14ac:dyDescent="0.3">
      <c r="A24" s="1"/>
      <c r="B24" s="33" t="s">
        <v>52</v>
      </c>
      <c r="C24" s="30" t="s">
        <v>53</v>
      </c>
      <c r="D24" s="31">
        <v>-25000</v>
      </c>
      <c r="E24" s="31">
        <v>-25000</v>
      </c>
      <c r="F24" s="31">
        <v>0</v>
      </c>
      <c r="G24" s="31">
        <v>0</v>
      </c>
      <c r="H24" s="31">
        <f t="shared" si="0"/>
        <v>0</v>
      </c>
      <c r="I24" s="31"/>
      <c r="J24" s="32"/>
    </row>
    <row r="25" spans="1:10" ht="14.25" customHeight="1" x14ac:dyDescent="0.3">
      <c r="A25" s="1"/>
      <c r="B25" s="33" t="s">
        <v>56</v>
      </c>
      <c r="C25" s="30" t="s">
        <v>57</v>
      </c>
      <c r="D25" s="31">
        <v>-2934930</v>
      </c>
      <c r="E25" s="31">
        <v>-2945202</v>
      </c>
      <c r="F25" s="31">
        <v>-2934930</v>
      </c>
      <c r="G25" s="31">
        <v>-2945202</v>
      </c>
      <c r="H25" s="31">
        <f t="shared" si="0"/>
        <v>10272</v>
      </c>
      <c r="I25" s="31">
        <f>H25</f>
        <v>10272</v>
      </c>
      <c r="J25" s="32" t="s">
        <v>1190</v>
      </c>
    </row>
    <row r="26" spans="1:10" ht="14.25" customHeight="1" x14ac:dyDescent="0.3">
      <c r="A26" s="1"/>
      <c r="B26" s="33" t="s">
        <v>58</v>
      </c>
      <c r="C26" s="30" t="s">
        <v>59</v>
      </c>
      <c r="D26" s="31">
        <v>1142000</v>
      </c>
      <c r="E26" s="31">
        <v>1122204.5</v>
      </c>
      <c r="F26" s="31">
        <v>1142000</v>
      </c>
      <c r="G26" s="31">
        <v>1122204.5</v>
      </c>
      <c r="H26" s="31">
        <f t="shared" si="0"/>
        <v>19795.5</v>
      </c>
      <c r="I26" s="31">
        <f t="shared" ref="I26:I27" si="1">H26</f>
        <v>19795.5</v>
      </c>
      <c r="J26" s="32" t="s">
        <v>1190</v>
      </c>
    </row>
    <row r="27" spans="1:10" ht="14.25" customHeight="1" x14ac:dyDescent="0.3">
      <c r="A27" s="1"/>
      <c r="B27" s="33" t="s">
        <v>60</v>
      </c>
      <c r="C27" s="30" t="s">
        <v>61</v>
      </c>
      <c r="D27" s="31">
        <v>360000</v>
      </c>
      <c r="E27" s="31">
        <v>345000</v>
      </c>
      <c r="F27" s="31">
        <v>360000</v>
      </c>
      <c r="G27" s="31">
        <v>345000</v>
      </c>
      <c r="H27" s="31">
        <f t="shared" si="0"/>
        <v>15000</v>
      </c>
      <c r="I27" s="31">
        <f t="shared" si="1"/>
        <v>15000</v>
      </c>
      <c r="J27" s="32" t="s">
        <v>1190</v>
      </c>
    </row>
    <row r="28" spans="1:10" ht="14.25" hidden="1" customHeight="1" x14ac:dyDescent="0.3">
      <c r="A28" s="1"/>
      <c r="B28" s="33" t="s">
        <v>72</v>
      </c>
      <c r="C28" s="30" t="s">
        <v>73</v>
      </c>
      <c r="D28" s="31">
        <v>0</v>
      </c>
      <c r="E28" s="31">
        <v>-201897.5</v>
      </c>
      <c r="F28" s="31">
        <v>0</v>
      </c>
      <c r="G28" s="31">
        <v>0</v>
      </c>
      <c r="H28" s="31">
        <f t="shared" si="0"/>
        <v>0</v>
      </c>
      <c r="I28" s="31"/>
      <c r="J28" s="32"/>
    </row>
    <row r="29" spans="1:10" ht="14.25" customHeight="1" x14ac:dyDescent="0.3">
      <c r="A29" s="1"/>
      <c r="B29" s="33" t="s">
        <v>74</v>
      </c>
      <c r="C29" s="30" t="s">
        <v>1202</v>
      </c>
      <c r="D29" s="31">
        <v>191554</v>
      </c>
      <c r="E29" s="31">
        <v>-129047.69</v>
      </c>
      <c r="F29" s="31">
        <v>262764</v>
      </c>
      <c r="G29" s="31">
        <v>-28919.19</v>
      </c>
      <c r="H29" s="31">
        <f t="shared" ref="H29:H55" si="2">SUM(F29-G29)</f>
        <v>291683.19</v>
      </c>
      <c r="I29" s="31">
        <v>291683</v>
      </c>
      <c r="J29" s="32" t="s">
        <v>1201</v>
      </c>
    </row>
    <row r="30" spans="1:10" ht="14.25" hidden="1" customHeight="1" x14ac:dyDescent="0.3">
      <c r="A30" s="1"/>
      <c r="B30" s="29" t="s">
        <v>75</v>
      </c>
      <c r="C30" s="30" t="s">
        <v>76</v>
      </c>
      <c r="D30" s="31">
        <v>-383000</v>
      </c>
      <c r="E30" s="31">
        <v>-380019.4</v>
      </c>
      <c r="F30" s="31">
        <v>0</v>
      </c>
      <c r="G30" s="31">
        <v>0</v>
      </c>
      <c r="H30" s="31">
        <f t="shared" si="2"/>
        <v>0</v>
      </c>
      <c r="I30" s="31"/>
      <c r="J30" s="32"/>
    </row>
    <row r="31" spans="1:10" ht="14.25" hidden="1" customHeight="1" x14ac:dyDescent="0.3">
      <c r="A31" s="1"/>
      <c r="B31" s="29" t="s">
        <v>77</v>
      </c>
      <c r="C31" s="30" t="s">
        <v>78</v>
      </c>
      <c r="D31" s="31">
        <v>-400000</v>
      </c>
      <c r="E31" s="31">
        <v>-397168.48</v>
      </c>
      <c r="F31" s="31">
        <v>0</v>
      </c>
      <c r="G31" s="31">
        <v>0</v>
      </c>
      <c r="H31" s="31">
        <f t="shared" si="2"/>
        <v>0</v>
      </c>
      <c r="I31" s="31"/>
      <c r="J31" s="32"/>
    </row>
    <row r="32" spans="1:10" ht="14.25" hidden="1" customHeight="1" x14ac:dyDescent="0.3">
      <c r="A32" s="1"/>
      <c r="B32" s="33" t="s">
        <v>79</v>
      </c>
      <c r="C32" s="30" t="s">
        <v>80</v>
      </c>
      <c r="D32" s="31">
        <v>410000</v>
      </c>
      <c r="E32" s="31">
        <v>424107</v>
      </c>
      <c r="F32" s="31">
        <v>0</v>
      </c>
      <c r="G32" s="31">
        <v>0</v>
      </c>
      <c r="H32" s="31">
        <f t="shared" si="2"/>
        <v>0</v>
      </c>
      <c r="I32" s="31"/>
      <c r="J32" s="32"/>
    </row>
    <row r="33" spans="1:10" ht="14.25" hidden="1" customHeight="1" x14ac:dyDescent="0.3">
      <c r="A33" s="1"/>
      <c r="B33" s="33" t="s">
        <v>81</v>
      </c>
      <c r="C33" s="30" t="s">
        <v>82</v>
      </c>
      <c r="D33" s="31">
        <v>-117000</v>
      </c>
      <c r="E33" s="31">
        <v>-120108.74</v>
      </c>
      <c r="F33" s="31">
        <v>0</v>
      </c>
      <c r="G33" s="31">
        <v>0</v>
      </c>
      <c r="H33" s="31">
        <f t="shared" si="2"/>
        <v>0</v>
      </c>
      <c r="I33" s="31"/>
      <c r="J33" s="32"/>
    </row>
    <row r="34" spans="1:10" ht="14.25" hidden="1" customHeight="1" x14ac:dyDescent="0.3">
      <c r="A34" s="1"/>
      <c r="B34" s="29" t="s">
        <v>83</v>
      </c>
      <c r="C34" s="30" t="s">
        <v>84</v>
      </c>
      <c r="D34" s="31">
        <v>447853</v>
      </c>
      <c r="E34" s="31">
        <v>301464.88</v>
      </c>
      <c r="F34" s="31">
        <v>0</v>
      </c>
      <c r="G34" s="31">
        <v>0</v>
      </c>
      <c r="H34" s="31">
        <f t="shared" si="2"/>
        <v>0</v>
      </c>
      <c r="I34" s="31"/>
      <c r="J34" s="32"/>
    </row>
    <row r="35" spans="1:10" ht="14.25" hidden="1" customHeight="1" x14ac:dyDescent="0.3">
      <c r="A35" s="1"/>
      <c r="B35" s="29" t="s">
        <v>91</v>
      </c>
      <c r="C35" s="30" t="s">
        <v>92</v>
      </c>
      <c r="D35" s="31">
        <v>8000000</v>
      </c>
      <c r="E35" s="31">
        <v>8001163.0899999999</v>
      </c>
      <c r="F35" s="31">
        <v>0</v>
      </c>
      <c r="G35" s="31">
        <v>0</v>
      </c>
      <c r="H35" s="31">
        <f t="shared" si="2"/>
        <v>0</v>
      </c>
      <c r="I35" s="31"/>
      <c r="J35" s="32"/>
    </row>
    <row r="36" spans="1:10" ht="14.25" hidden="1" customHeight="1" x14ac:dyDescent="0.3">
      <c r="A36" s="1"/>
      <c r="B36" s="29" t="s">
        <v>93</v>
      </c>
      <c r="C36" s="30" t="s">
        <v>94</v>
      </c>
      <c r="D36" s="31">
        <v>0</v>
      </c>
      <c r="E36" s="31">
        <v>0</v>
      </c>
      <c r="F36" s="31">
        <v>0</v>
      </c>
      <c r="G36" s="31">
        <v>0</v>
      </c>
      <c r="H36" s="31">
        <f t="shared" si="2"/>
        <v>0</v>
      </c>
      <c r="I36" s="31"/>
      <c r="J36" s="32"/>
    </row>
    <row r="37" spans="1:10" ht="14.25" hidden="1" customHeight="1" x14ac:dyDescent="0.3">
      <c r="A37" s="1"/>
      <c r="B37" s="29" t="s">
        <v>95</v>
      </c>
      <c r="C37" s="30" t="s">
        <v>96</v>
      </c>
      <c r="D37" s="31">
        <v>0</v>
      </c>
      <c r="E37" s="31">
        <v>4000</v>
      </c>
      <c r="F37" s="31">
        <v>0</v>
      </c>
      <c r="G37" s="31">
        <v>0</v>
      </c>
      <c r="H37" s="31">
        <f t="shared" si="2"/>
        <v>0</v>
      </c>
      <c r="I37" s="31"/>
      <c r="J37" s="32"/>
    </row>
    <row r="38" spans="1:10" ht="14.25" hidden="1" customHeight="1" x14ac:dyDescent="0.3">
      <c r="A38" s="1"/>
      <c r="B38" s="33" t="s">
        <v>97</v>
      </c>
      <c r="C38" s="30" t="s">
        <v>98</v>
      </c>
      <c r="D38" s="31">
        <v>-627500</v>
      </c>
      <c r="E38" s="31">
        <v>-621992.81000000006</v>
      </c>
      <c r="F38" s="31">
        <v>0</v>
      </c>
      <c r="G38" s="31">
        <v>0</v>
      </c>
      <c r="H38" s="31">
        <f t="shared" si="2"/>
        <v>0</v>
      </c>
      <c r="I38" s="31"/>
      <c r="J38" s="32"/>
    </row>
    <row r="39" spans="1:10" ht="14.25" customHeight="1" x14ac:dyDescent="0.3">
      <c r="A39" s="1"/>
      <c r="B39" s="33" t="s">
        <v>99</v>
      </c>
      <c r="C39" s="30" t="s">
        <v>1203</v>
      </c>
      <c r="D39" s="31">
        <v>0</v>
      </c>
      <c r="E39" s="31">
        <v>133400</v>
      </c>
      <c r="F39" s="31">
        <v>2150911</v>
      </c>
      <c r="G39" s="31">
        <v>0</v>
      </c>
      <c r="H39" s="31">
        <f t="shared" si="2"/>
        <v>2150911</v>
      </c>
      <c r="I39" s="31">
        <f>H39</f>
        <v>2150911</v>
      </c>
      <c r="J39" s="32" t="s">
        <v>1190</v>
      </c>
    </row>
    <row r="40" spans="1:10" ht="14.25" hidden="1" customHeight="1" x14ac:dyDescent="0.3">
      <c r="A40" s="1"/>
      <c r="B40" s="33" t="s">
        <v>100</v>
      </c>
      <c r="C40" s="30" t="s">
        <v>101</v>
      </c>
      <c r="D40" s="31">
        <v>-618500</v>
      </c>
      <c r="E40" s="31">
        <v>-615440</v>
      </c>
      <c r="F40" s="31">
        <v>0</v>
      </c>
      <c r="G40" s="31">
        <v>0</v>
      </c>
      <c r="H40" s="31">
        <f t="shared" si="2"/>
        <v>0</v>
      </c>
      <c r="I40" s="31"/>
      <c r="J40" s="32"/>
    </row>
    <row r="41" spans="1:10" ht="14.25" hidden="1" customHeight="1" x14ac:dyDescent="0.3">
      <c r="A41" s="1"/>
      <c r="B41" s="33" t="s">
        <v>102</v>
      </c>
      <c r="C41" s="30" t="s">
        <v>103</v>
      </c>
      <c r="D41" s="31">
        <v>440000</v>
      </c>
      <c r="E41" s="31">
        <v>440432</v>
      </c>
      <c r="F41" s="31">
        <v>0</v>
      </c>
      <c r="G41" s="31">
        <v>0</v>
      </c>
      <c r="H41" s="31">
        <f t="shared" si="2"/>
        <v>0</v>
      </c>
      <c r="I41" s="31"/>
      <c r="J41" s="32"/>
    </row>
    <row r="42" spans="1:10" ht="14.25" hidden="1" customHeight="1" x14ac:dyDescent="0.3">
      <c r="A42" s="1"/>
      <c r="B42" s="33" t="s">
        <v>106</v>
      </c>
      <c r="C42" s="30" t="s">
        <v>107</v>
      </c>
      <c r="D42" s="31">
        <v>283000</v>
      </c>
      <c r="E42" s="31">
        <v>261746</v>
      </c>
      <c r="F42" s="31">
        <v>0</v>
      </c>
      <c r="G42" s="31">
        <v>0</v>
      </c>
      <c r="H42" s="31">
        <f t="shared" si="2"/>
        <v>0</v>
      </c>
      <c r="I42" s="31"/>
      <c r="J42" s="32"/>
    </row>
    <row r="43" spans="1:10" ht="14.25" hidden="1" customHeight="1" x14ac:dyDescent="0.3">
      <c r="A43" s="1"/>
      <c r="B43" s="33" t="s">
        <v>108</v>
      </c>
      <c r="C43" s="30" t="s">
        <v>109</v>
      </c>
      <c r="D43" s="31">
        <v>262000</v>
      </c>
      <c r="E43" s="31">
        <v>275348</v>
      </c>
      <c r="F43" s="31">
        <v>0</v>
      </c>
      <c r="G43" s="31">
        <v>0</v>
      </c>
      <c r="H43" s="31">
        <f t="shared" si="2"/>
        <v>0</v>
      </c>
      <c r="I43" s="31"/>
      <c r="J43" s="32"/>
    </row>
    <row r="44" spans="1:10" ht="14.25" hidden="1" customHeight="1" x14ac:dyDescent="0.3">
      <c r="A44" s="1"/>
      <c r="B44" s="33" t="s">
        <v>110</v>
      </c>
      <c r="C44" s="30" t="s">
        <v>111</v>
      </c>
      <c r="D44" s="31">
        <v>-388200</v>
      </c>
      <c r="E44" s="31">
        <v>-473100</v>
      </c>
      <c r="F44" s="31">
        <v>0</v>
      </c>
      <c r="G44" s="31">
        <v>0</v>
      </c>
      <c r="H44" s="31">
        <f t="shared" si="2"/>
        <v>0</v>
      </c>
      <c r="I44" s="31"/>
      <c r="J44" s="32"/>
    </row>
    <row r="45" spans="1:10" ht="14.25" hidden="1" customHeight="1" x14ac:dyDescent="0.3">
      <c r="A45" s="1"/>
      <c r="B45" s="33" t="s">
        <v>112</v>
      </c>
      <c r="C45" s="30" t="s">
        <v>113</v>
      </c>
      <c r="D45" s="31">
        <v>-461600</v>
      </c>
      <c r="E45" s="31">
        <v>-463077</v>
      </c>
      <c r="F45" s="31">
        <v>0</v>
      </c>
      <c r="G45" s="31">
        <v>0</v>
      </c>
      <c r="H45" s="31">
        <f t="shared" si="2"/>
        <v>0</v>
      </c>
      <c r="I45" s="31"/>
      <c r="J45" s="32"/>
    </row>
    <row r="46" spans="1:10" ht="14.25" customHeight="1" x14ac:dyDescent="0.3">
      <c r="A46" s="1"/>
      <c r="B46" s="33" t="s">
        <v>114</v>
      </c>
      <c r="C46" s="30" t="s">
        <v>115</v>
      </c>
      <c r="D46" s="31">
        <v>0</v>
      </c>
      <c r="E46" s="31"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2" t="s">
        <v>1190</v>
      </c>
    </row>
    <row r="47" spans="1:10" ht="14.25" customHeight="1" x14ac:dyDescent="0.3">
      <c r="A47" s="1"/>
      <c r="B47" s="33" t="s">
        <v>116</v>
      </c>
      <c r="C47" s="30" t="s">
        <v>117</v>
      </c>
      <c r="D47" s="31">
        <v>-2200000</v>
      </c>
      <c r="E47" s="31">
        <v>-486099</v>
      </c>
      <c r="F47" s="31">
        <v>-1699817</v>
      </c>
      <c r="G47" s="31">
        <v>14084</v>
      </c>
      <c r="H47" s="31">
        <f t="shared" si="2"/>
        <v>-1713901</v>
      </c>
      <c r="I47" s="31">
        <f>H47</f>
        <v>-1713901</v>
      </c>
      <c r="J47" s="32" t="s">
        <v>1190</v>
      </c>
    </row>
    <row r="48" spans="1:10" ht="14.25" hidden="1" customHeight="1" x14ac:dyDescent="0.3">
      <c r="A48" s="1"/>
      <c r="B48" s="33" t="s">
        <v>118</v>
      </c>
      <c r="C48" s="30" t="s">
        <v>119</v>
      </c>
      <c r="D48" s="31">
        <v>979189</v>
      </c>
      <c r="E48" s="31">
        <v>1939146.85</v>
      </c>
      <c r="F48" s="31">
        <v>0</v>
      </c>
      <c r="G48" s="31">
        <v>0</v>
      </c>
      <c r="H48" s="31">
        <f t="shared" si="2"/>
        <v>0</v>
      </c>
      <c r="I48" s="31"/>
      <c r="J48" s="32"/>
    </row>
    <row r="49" spans="1:10" ht="14.25" hidden="1" customHeight="1" x14ac:dyDescent="0.3">
      <c r="A49" s="1"/>
      <c r="B49" s="33" t="s">
        <v>120</v>
      </c>
      <c r="C49" s="30" t="s">
        <v>121</v>
      </c>
      <c r="D49" s="31">
        <v>90000</v>
      </c>
      <c r="E49" s="31">
        <v>84046.23</v>
      </c>
      <c r="F49" s="31">
        <v>0</v>
      </c>
      <c r="G49" s="31">
        <v>0</v>
      </c>
      <c r="H49" s="31">
        <f t="shared" si="2"/>
        <v>0</v>
      </c>
      <c r="I49" s="31"/>
      <c r="J49" s="32"/>
    </row>
    <row r="50" spans="1:10" ht="14.25" hidden="1" customHeight="1" x14ac:dyDescent="0.3">
      <c r="A50" s="1"/>
      <c r="B50" s="33" t="s">
        <v>122</v>
      </c>
      <c r="C50" s="30" t="s">
        <v>123</v>
      </c>
      <c r="D50" s="31">
        <v>100000</v>
      </c>
      <c r="E50" s="31">
        <v>71158.2</v>
      </c>
      <c r="F50" s="31">
        <v>0</v>
      </c>
      <c r="G50" s="31">
        <v>0</v>
      </c>
      <c r="H50" s="31">
        <f t="shared" si="2"/>
        <v>0</v>
      </c>
      <c r="I50" s="31"/>
      <c r="J50" s="32"/>
    </row>
    <row r="51" spans="1:10" ht="14.25" hidden="1" customHeight="1" x14ac:dyDescent="0.3">
      <c r="A51" s="1"/>
      <c r="B51" s="33" t="s">
        <v>124</v>
      </c>
      <c r="C51" s="30" t="s">
        <v>125</v>
      </c>
      <c r="D51" s="31">
        <v>-2470000</v>
      </c>
      <c r="E51" s="31">
        <v>-2483850</v>
      </c>
      <c r="F51" s="31">
        <v>0</v>
      </c>
      <c r="G51" s="31">
        <v>0</v>
      </c>
      <c r="H51" s="31">
        <f t="shared" si="2"/>
        <v>0</v>
      </c>
      <c r="I51" s="31"/>
      <c r="J51" s="32"/>
    </row>
    <row r="52" spans="1:10" ht="14.25" hidden="1" customHeight="1" x14ac:dyDescent="0.3">
      <c r="A52" s="1"/>
      <c r="B52" s="33" t="s">
        <v>126</v>
      </c>
      <c r="C52" s="30" t="s">
        <v>127</v>
      </c>
      <c r="D52" s="31">
        <v>190000</v>
      </c>
      <c r="E52" s="31">
        <v>160916</v>
      </c>
      <c r="F52" s="31">
        <v>0</v>
      </c>
      <c r="G52" s="31">
        <v>0</v>
      </c>
      <c r="H52" s="31">
        <f t="shared" si="2"/>
        <v>0</v>
      </c>
      <c r="I52" s="31"/>
      <c r="J52" s="32"/>
    </row>
    <row r="53" spans="1:10" ht="14.25" hidden="1" customHeight="1" x14ac:dyDescent="0.3">
      <c r="A53" s="1"/>
      <c r="B53" s="33" t="s">
        <v>130</v>
      </c>
      <c r="C53" s="30" t="s">
        <v>131</v>
      </c>
      <c r="D53" s="31">
        <v>260000</v>
      </c>
      <c r="E53" s="31">
        <v>322853.2</v>
      </c>
      <c r="F53" s="31">
        <v>0</v>
      </c>
      <c r="G53" s="31">
        <v>0</v>
      </c>
      <c r="H53" s="31">
        <f t="shared" si="2"/>
        <v>0</v>
      </c>
      <c r="I53" s="31"/>
      <c r="J53" s="32"/>
    </row>
    <row r="54" spans="1:10" ht="14.25" customHeight="1" x14ac:dyDescent="0.3">
      <c r="A54" s="1"/>
      <c r="B54" s="33" t="s">
        <v>132</v>
      </c>
      <c r="C54" s="30" t="s">
        <v>133</v>
      </c>
      <c r="D54" s="31">
        <v>60000</v>
      </c>
      <c r="E54" s="31">
        <v>56962.5</v>
      </c>
      <c r="F54" s="31">
        <v>3037</v>
      </c>
      <c r="G54" s="31">
        <v>0</v>
      </c>
      <c r="H54" s="31">
        <f t="shared" si="2"/>
        <v>3037</v>
      </c>
      <c r="I54" s="31">
        <f>H54</f>
        <v>3037</v>
      </c>
      <c r="J54" s="32" t="s">
        <v>1190</v>
      </c>
    </row>
    <row r="55" spans="1:10" ht="14.25" hidden="1" customHeight="1" x14ac:dyDescent="0.3">
      <c r="A55" s="1"/>
      <c r="B55" s="33" t="s">
        <v>134</v>
      </c>
      <c r="C55" s="30" t="s">
        <v>135</v>
      </c>
      <c r="D55" s="31">
        <v>-62000</v>
      </c>
      <c r="E55" s="31">
        <v>-61660</v>
      </c>
      <c r="F55" s="31">
        <v>0</v>
      </c>
      <c r="G55" s="31">
        <v>0</v>
      </c>
      <c r="H55" s="31">
        <f t="shared" si="2"/>
        <v>0</v>
      </c>
      <c r="I55" s="31">
        <f t="shared" ref="I55:I59" si="3">H55</f>
        <v>0</v>
      </c>
      <c r="J55" s="32"/>
    </row>
    <row r="56" spans="1:10" ht="14.25" customHeight="1" x14ac:dyDescent="0.3">
      <c r="A56" s="1"/>
      <c r="B56" s="33" t="s">
        <v>136</v>
      </c>
      <c r="C56" s="30" t="s">
        <v>137</v>
      </c>
      <c r="D56" s="31">
        <v>0</v>
      </c>
      <c r="E56" s="31">
        <v>30250</v>
      </c>
      <c r="F56" s="31">
        <v>-22190</v>
      </c>
      <c r="G56" s="31">
        <v>8060</v>
      </c>
      <c r="H56" s="31">
        <f t="shared" ref="H56:H64" si="4">SUM(F56-G56)</f>
        <v>-30250</v>
      </c>
      <c r="I56" s="31">
        <f t="shared" si="3"/>
        <v>-30250</v>
      </c>
      <c r="J56" s="32" t="s">
        <v>1190</v>
      </c>
    </row>
    <row r="57" spans="1:10" ht="14.25" customHeight="1" x14ac:dyDescent="0.3">
      <c r="A57" s="1"/>
      <c r="B57" s="33" t="s">
        <v>138</v>
      </c>
      <c r="C57" s="30" t="s">
        <v>139</v>
      </c>
      <c r="D57" s="31">
        <v>310000</v>
      </c>
      <c r="E57" s="31">
        <v>221842.6</v>
      </c>
      <c r="F57" s="31">
        <v>88157</v>
      </c>
      <c r="G57" s="31">
        <v>0</v>
      </c>
      <c r="H57" s="31">
        <f t="shared" si="4"/>
        <v>88157</v>
      </c>
      <c r="I57" s="31">
        <f t="shared" si="3"/>
        <v>88157</v>
      </c>
      <c r="J57" s="32" t="s">
        <v>1190</v>
      </c>
    </row>
    <row r="58" spans="1:10" ht="14.25" customHeight="1" x14ac:dyDescent="0.3">
      <c r="A58" s="1"/>
      <c r="B58" s="33" t="s">
        <v>140</v>
      </c>
      <c r="C58" s="30" t="s">
        <v>141</v>
      </c>
      <c r="D58" s="31">
        <v>600000</v>
      </c>
      <c r="E58" s="31">
        <v>458586.92</v>
      </c>
      <c r="F58" s="31">
        <v>372027</v>
      </c>
      <c r="G58" s="31">
        <v>231284</v>
      </c>
      <c r="H58" s="31">
        <f t="shared" si="4"/>
        <v>140743</v>
      </c>
      <c r="I58" s="31">
        <f t="shared" si="3"/>
        <v>140743</v>
      </c>
      <c r="J58" s="32" t="s">
        <v>1190</v>
      </c>
    </row>
    <row r="59" spans="1:10" ht="14.25" customHeight="1" x14ac:dyDescent="0.3">
      <c r="A59" s="1"/>
      <c r="B59" s="33" t="s">
        <v>142</v>
      </c>
      <c r="C59" s="30" t="s">
        <v>143</v>
      </c>
      <c r="D59" s="31">
        <v>2560000</v>
      </c>
      <c r="E59" s="31">
        <v>2832080.19</v>
      </c>
      <c r="F59" s="31">
        <v>2560000</v>
      </c>
      <c r="G59" s="31">
        <v>2832080.19</v>
      </c>
      <c r="H59" s="31">
        <f t="shared" si="4"/>
        <v>-272080.18999999994</v>
      </c>
      <c r="I59" s="31">
        <f t="shared" si="3"/>
        <v>-272080.18999999994</v>
      </c>
      <c r="J59" s="32" t="s">
        <v>1190</v>
      </c>
    </row>
    <row r="60" spans="1:10" ht="14.25" customHeight="1" x14ac:dyDescent="0.3">
      <c r="A60" s="1"/>
      <c r="B60" s="33" t="s">
        <v>148</v>
      </c>
      <c r="C60" s="30" t="s">
        <v>149</v>
      </c>
      <c r="D60" s="31">
        <v>-535000</v>
      </c>
      <c r="E60" s="31">
        <v>-567210</v>
      </c>
      <c r="F60" s="31">
        <v>-535000</v>
      </c>
      <c r="G60" s="31">
        <v>-567210</v>
      </c>
      <c r="H60" s="31">
        <f t="shared" si="4"/>
        <v>32210</v>
      </c>
      <c r="I60" s="31">
        <f>H60</f>
        <v>32210</v>
      </c>
      <c r="J60" s="32" t="s">
        <v>1190</v>
      </c>
    </row>
    <row r="61" spans="1:10" ht="14.25" hidden="1" customHeight="1" x14ac:dyDescent="0.3">
      <c r="A61" s="1"/>
      <c r="B61" s="29" t="s">
        <v>175</v>
      </c>
      <c r="C61" s="30" t="s">
        <v>176</v>
      </c>
      <c r="D61" s="31">
        <v>24000</v>
      </c>
      <c r="E61" s="31">
        <v>24000</v>
      </c>
      <c r="F61" s="31">
        <v>0</v>
      </c>
      <c r="G61" s="31">
        <v>0</v>
      </c>
      <c r="H61" s="31">
        <f t="shared" si="4"/>
        <v>0</v>
      </c>
      <c r="I61" s="31"/>
      <c r="J61" s="32"/>
    </row>
    <row r="62" spans="1:10" ht="14.25" customHeight="1" x14ac:dyDescent="0.3">
      <c r="A62" s="1"/>
      <c r="B62" s="33" t="s">
        <v>177</v>
      </c>
      <c r="C62" s="30" t="s">
        <v>178</v>
      </c>
      <c r="D62" s="31">
        <v>109900</v>
      </c>
      <c r="E62" s="31">
        <v>80375</v>
      </c>
      <c r="F62" s="31">
        <v>109900</v>
      </c>
      <c r="G62" s="31">
        <v>80375</v>
      </c>
      <c r="H62" s="31">
        <f t="shared" si="4"/>
        <v>29525</v>
      </c>
      <c r="I62" s="31">
        <f>H62</f>
        <v>29525</v>
      </c>
      <c r="J62" s="32" t="s">
        <v>1190</v>
      </c>
    </row>
    <row r="63" spans="1:10" ht="14.25" hidden="1" customHeight="1" x14ac:dyDescent="0.3">
      <c r="A63" s="1"/>
      <c r="B63" s="33" t="s">
        <v>179</v>
      </c>
      <c r="C63" s="30" t="s">
        <v>180</v>
      </c>
      <c r="D63" s="31">
        <v>0</v>
      </c>
      <c r="E63" s="31">
        <v>21952.68</v>
      </c>
      <c r="F63" s="31">
        <v>0</v>
      </c>
      <c r="G63" s="31">
        <v>0</v>
      </c>
      <c r="H63" s="31">
        <f t="shared" si="4"/>
        <v>0</v>
      </c>
      <c r="I63" s="31"/>
      <c r="J63" s="32"/>
    </row>
    <row r="64" spans="1:10" ht="14.25" hidden="1" customHeight="1" x14ac:dyDescent="0.3">
      <c r="A64" s="1"/>
      <c r="B64" s="29" t="s">
        <v>197</v>
      </c>
      <c r="C64" s="30" t="s">
        <v>198</v>
      </c>
      <c r="D64" s="31">
        <v>65417910</v>
      </c>
      <c r="E64" s="31">
        <v>37685350.969999999</v>
      </c>
      <c r="F64" s="31">
        <v>0</v>
      </c>
      <c r="G64" s="31">
        <v>0</v>
      </c>
      <c r="H64" s="31">
        <f t="shared" si="4"/>
        <v>0</v>
      </c>
      <c r="I64" s="31"/>
      <c r="J64" s="32"/>
    </row>
    <row r="65" spans="1:10" ht="14.25" hidden="1" customHeight="1" x14ac:dyDescent="0.3">
      <c r="A65" s="1"/>
      <c r="B65" s="29" t="s">
        <v>199</v>
      </c>
      <c r="C65" s="30" t="s">
        <v>200</v>
      </c>
      <c r="D65" s="31">
        <v>0</v>
      </c>
      <c r="E65" s="31">
        <v>0</v>
      </c>
      <c r="F65" s="31">
        <v>0</v>
      </c>
      <c r="G65" s="31">
        <v>0</v>
      </c>
      <c r="H65" s="31">
        <f t="shared" ref="H65:H82" si="5">SUM(F65-G65)</f>
        <v>0</v>
      </c>
      <c r="I65" s="31"/>
      <c r="J65" s="32"/>
    </row>
    <row r="66" spans="1:10" ht="14.25" customHeight="1" x14ac:dyDescent="0.3">
      <c r="A66" s="1"/>
      <c r="B66" s="29" t="s">
        <v>201</v>
      </c>
      <c r="C66" s="30" t="s">
        <v>202</v>
      </c>
      <c r="D66" s="31">
        <v>452458</v>
      </c>
      <c r="E66" s="31">
        <v>414938.28</v>
      </c>
      <c r="F66" s="31">
        <v>0</v>
      </c>
      <c r="G66" s="31">
        <v>0</v>
      </c>
      <c r="H66" s="31">
        <f t="shared" si="5"/>
        <v>0</v>
      </c>
      <c r="I66" s="31"/>
      <c r="J66" s="32"/>
    </row>
    <row r="67" spans="1:10" ht="14.25" customHeight="1" x14ac:dyDescent="0.3">
      <c r="A67" s="1"/>
      <c r="B67" s="33" t="s">
        <v>203</v>
      </c>
      <c r="C67" s="30" t="s">
        <v>204</v>
      </c>
      <c r="D67" s="31">
        <v>41835466</v>
      </c>
      <c r="E67" s="31">
        <v>41872985.759999998</v>
      </c>
      <c r="F67" s="31">
        <v>0</v>
      </c>
      <c r="G67" s="31">
        <v>0</v>
      </c>
      <c r="H67" s="31">
        <f t="shared" si="5"/>
        <v>0</v>
      </c>
      <c r="I67" s="31"/>
      <c r="J67" s="32"/>
    </row>
    <row r="68" spans="1:10" ht="14.25" customHeight="1" x14ac:dyDescent="0.3">
      <c r="A68" s="1"/>
      <c r="B68" s="29" t="s">
        <v>205</v>
      </c>
      <c r="C68" s="30" t="s">
        <v>206</v>
      </c>
      <c r="D68" s="31">
        <v>43441466</v>
      </c>
      <c r="E68" s="31">
        <v>49635942.039999999</v>
      </c>
      <c r="F68" s="31">
        <v>37113151</v>
      </c>
      <c r="G68" s="31">
        <v>43664767</v>
      </c>
      <c r="H68" s="31">
        <f t="shared" si="5"/>
        <v>-6551616</v>
      </c>
      <c r="I68" s="31">
        <f>H68</f>
        <v>-6551616</v>
      </c>
      <c r="J68" s="32" t="s">
        <v>1190</v>
      </c>
    </row>
    <row r="69" spans="1:10" ht="14.25" hidden="1" customHeight="1" x14ac:dyDescent="0.3">
      <c r="A69" s="1"/>
      <c r="B69" s="33" t="s">
        <v>207</v>
      </c>
      <c r="C69" s="30" t="s">
        <v>208</v>
      </c>
      <c r="D69" s="31">
        <v>-3075000</v>
      </c>
      <c r="E69" s="31">
        <v>0</v>
      </c>
      <c r="F69" s="31">
        <v>0</v>
      </c>
      <c r="G69" s="31">
        <v>0</v>
      </c>
      <c r="H69" s="31">
        <f t="shared" si="5"/>
        <v>0</v>
      </c>
      <c r="I69" s="31"/>
      <c r="J69" s="32"/>
    </row>
    <row r="70" spans="1:10" ht="14.25" hidden="1" customHeight="1" x14ac:dyDescent="0.3">
      <c r="A70" s="1"/>
      <c r="B70" s="33" t="s">
        <v>211</v>
      </c>
      <c r="C70" s="30" t="s">
        <v>212</v>
      </c>
      <c r="D70" s="31">
        <v>-1890000</v>
      </c>
      <c r="E70" s="31">
        <v>-1882071.21</v>
      </c>
      <c r="F70" s="31">
        <v>0</v>
      </c>
      <c r="G70" s="31">
        <v>0</v>
      </c>
      <c r="H70" s="31">
        <f t="shared" si="5"/>
        <v>0</v>
      </c>
      <c r="I70" s="31"/>
      <c r="J70" s="32"/>
    </row>
    <row r="71" spans="1:10" ht="14.25" customHeight="1" x14ac:dyDescent="0.3">
      <c r="A71" s="1"/>
      <c r="B71" s="33" t="s">
        <v>213</v>
      </c>
      <c r="C71" s="30" t="s">
        <v>214</v>
      </c>
      <c r="D71" s="31">
        <v>0</v>
      </c>
      <c r="E71" s="31">
        <v>16050</v>
      </c>
      <c r="F71" s="31">
        <v>-8880</v>
      </c>
      <c r="G71" s="31">
        <v>7170</v>
      </c>
      <c r="H71" s="31">
        <f t="shared" si="5"/>
        <v>-16050</v>
      </c>
      <c r="I71" s="31">
        <f>H71</f>
        <v>-16050</v>
      </c>
      <c r="J71" s="32" t="s">
        <v>1190</v>
      </c>
    </row>
    <row r="72" spans="1:10" ht="14.25" customHeight="1" x14ac:dyDescent="0.3">
      <c r="A72" s="1"/>
      <c r="B72" s="29" t="s">
        <v>217</v>
      </c>
      <c r="C72" s="30" t="s">
        <v>1212</v>
      </c>
      <c r="D72" s="31">
        <v>0</v>
      </c>
      <c r="E72" s="31">
        <v>0</v>
      </c>
      <c r="F72" s="31">
        <v>11223755</v>
      </c>
      <c r="G72" s="31">
        <v>0</v>
      </c>
      <c r="H72" s="31">
        <f t="shared" si="5"/>
        <v>11223755</v>
      </c>
      <c r="I72" s="31">
        <f>H72</f>
        <v>11223755</v>
      </c>
      <c r="J72" s="32" t="s">
        <v>1190</v>
      </c>
    </row>
    <row r="73" spans="1:10" ht="14.25" customHeight="1" x14ac:dyDescent="0.3">
      <c r="A73" s="1"/>
      <c r="B73" s="29" t="s">
        <v>218</v>
      </c>
      <c r="C73" s="30" t="s">
        <v>219</v>
      </c>
      <c r="D73" s="31">
        <v>2200000</v>
      </c>
      <c r="E73" s="31">
        <v>1844884.87</v>
      </c>
      <c r="F73" s="31">
        <v>566887</v>
      </c>
      <c r="G73" s="31">
        <v>202365.24</v>
      </c>
      <c r="H73" s="31">
        <f t="shared" si="5"/>
        <v>364521.76</v>
      </c>
      <c r="I73" s="31">
        <f t="shared" ref="I73:I77" si="6">H73</f>
        <v>364521.76</v>
      </c>
      <c r="J73" s="32" t="s">
        <v>1190</v>
      </c>
    </row>
    <row r="74" spans="1:10" ht="14.25" hidden="1" customHeight="1" x14ac:dyDescent="0.3">
      <c r="A74" s="1"/>
      <c r="B74" s="29" t="s">
        <v>220</v>
      </c>
      <c r="C74" s="30" t="s">
        <v>221</v>
      </c>
      <c r="D74" s="31">
        <v>67500</v>
      </c>
      <c r="E74" s="31">
        <v>67545.279999999999</v>
      </c>
      <c r="F74" s="31">
        <v>0</v>
      </c>
      <c r="G74" s="31">
        <v>0</v>
      </c>
      <c r="H74" s="31">
        <f t="shared" si="5"/>
        <v>0</v>
      </c>
      <c r="I74" s="31">
        <f t="shared" si="6"/>
        <v>0</v>
      </c>
      <c r="J74" s="32"/>
    </row>
    <row r="75" spans="1:10" ht="14.25" hidden="1" customHeight="1" x14ac:dyDescent="0.3">
      <c r="A75" s="1"/>
      <c r="B75" s="33" t="s">
        <v>222</v>
      </c>
      <c r="C75" s="30" t="s">
        <v>223</v>
      </c>
      <c r="D75" s="31">
        <v>0</v>
      </c>
      <c r="E75" s="31">
        <v>0</v>
      </c>
      <c r="F75" s="31">
        <v>0</v>
      </c>
      <c r="G75" s="31">
        <v>0</v>
      </c>
      <c r="H75" s="31">
        <f t="shared" si="5"/>
        <v>0</v>
      </c>
      <c r="I75" s="31">
        <f t="shared" si="6"/>
        <v>0</v>
      </c>
      <c r="J75" s="32"/>
    </row>
    <row r="76" spans="1:10" ht="14.25" hidden="1" customHeight="1" x14ac:dyDescent="0.3">
      <c r="A76" s="1"/>
      <c r="B76" s="33" t="s">
        <v>224</v>
      </c>
      <c r="C76" s="30" t="s">
        <v>225</v>
      </c>
      <c r="D76" s="31">
        <v>0</v>
      </c>
      <c r="E76" s="31">
        <v>0</v>
      </c>
      <c r="F76" s="31">
        <v>0</v>
      </c>
      <c r="G76" s="31">
        <v>0</v>
      </c>
      <c r="H76" s="31">
        <f t="shared" si="5"/>
        <v>0</v>
      </c>
      <c r="I76" s="31">
        <f t="shared" si="6"/>
        <v>0</v>
      </c>
      <c r="J76" s="32"/>
    </row>
    <row r="77" spans="1:10" ht="14.25" customHeight="1" x14ac:dyDescent="0.3">
      <c r="A77" s="1"/>
      <c r="B77" s="29" t="s">
        <v>226</v>
      </c>
      <c r="C77" s="30" t="s">
        <v>227</v>
      </c>
      <c r="D77" s="31">
        <v>0</v>
      </c>
      <c r="E77" s="31">
        <v>963657.03</v>
      </c>
      <c r="F77" s="31">
        <v>1171361</v>
      </c>
      <c r="G77" s="31">
        <v>2135018.4700000002</v>
      </c>
      <c r="H77" s="31">
        <f t="shared" si="5"/>
        <v>-963657.4700000002</v>
      </c>
      <c r="I77" s="31">
        <f t="shared" si="6"/>
        <v>-963657.4700000002</v>
      </c>
      <c r="J77" s="32" t="s">
        <v>1190</v>
      </c>
    </row>
    <row r="78" spans="1:10" ht="14.25" hidden="1" customHeight="1" x14ac:dyDescent="0.3">
      <c r="A78" s="1"/>
      <c r="B78" s="29" t="s">
        <v>228</v>
      </c>
      <c r="C78" s="30" t="s">
        <v>229</v>
      </c>
      <c r="D78" s="31">
        <v>0</v>
      </c>
      <c r="E78" s="31">
        <v>0</v>
      </c>
      <c r="F78" s="31">
        <v>0</v>
      </c>
      <c r="G78" s="31">
        <v>0</v>
      </c>
      <c r="H78" s="31">
        <f t="shared" si="5"/>
        <v>0</v>
      </c>
      <c r="I78" s="31"/>
      <c r="J78" s="32"/>
    </row>
    <row r="79" spans="1:10" ht="14.25" hidden="1" customHeight="1" x14ac:dyDescent="0.3">
      <c r="A79" s="1"/>
      <c r="B79" s="33" t="s">
        <v>230</v>
      </c>
      <c r="C79" s="30" t="s">
        <v>231</v>
      </c>
      <c r="D79" s="31">
        <v>8500000</v>
      </c>
      <c r="E79" s="31">
        <v>0</v>
      </c>
      <c r="F79" s="31">
        <v>0</v>
      </c>
      <c r="G79" s="31">
        <v>0</v>
      </c>
      <c r="H79" s="31">
        <f t="shared" si="5"/>
        <v>0</v>
      </c>
      <c r="I79" s="31"/>
      <c r="J79" s="32"/>
    </row>
    <row r="80" spans="1:10" ht="14.25" hidden="1" customHeight="1" x14ac:dyDescent="0.3">
      <c r="A80" s="1"/>
      <c r="B80" s="33" t="s">
        <v>232</v>
      </c>
      <c r="C80" s="30" t="s">
        <v>233</v>
      </c>
      <c r="D80" s="31">
        <v>13279940</v>
      </c>
      <c r="E80" s="31">
        <v>0</v>
      </c>
      <c r="F80" s="31">
        <v>0</v>
      </c>
      <c r="G80" s="31">
        <v>0</v>
      </c>
      <c r="H80" s="31">
        <f t="shared" si="5"/>
        <v>0</v>
      </c>
      <c r="I80" s="31"/>
      <c r="J80" s="32"/>
    </row>
    <row r="81" spans="1:10" ht="14.25" hidden="1" customHeight="1" x14ac:dyDescent="0.3">
      <c r="A81" s="1"/>
      <c r="B81" s="33" t="s">
        <v>234</v>
      </c>
      <c r="C81" s="30" t="s">
        <v>235</v>
      </c>
      <c r="D81" s="31">
        <v>10000000</v>
      </c>
      <c r="E81" s="31">
        <v>0</v>
      </c>
      <c r="F81" s="31">
        <v>0</v>
      </c>
      <c r="G81" s="31">
        <v>0</v>
      </c>
      <c r="H81" s="31">
        <f t="shared" si="5"/>
        <v>0</v>
      </c>
      <c r="I81" s="31"/>
      <c r="J81" s="32"/>
    </row>
    <row r="82" spans="1:10" ht="14.25" hidden="1" customHeight="1" x14ac:dyDescent="0.3">
      <c r="A82" s="1"/>
      <c r="B82" s="29" t="s">
        <v>236</v>
      </c>
      <c r="C82" s="30" t="s">
        <v>117</v>
      </c>
      <c r="D82" s="31">
        <v>-2200000</v>
      </c>
      <c r="E82" s="31">
        <v>0</v>
      </c>
      <c r="F82" s="31">
        <v>0</v>
      </c>
      <c r="G82" s="31">
        <v>0</v>
      </c>
      <c r="H82" s="31">
        <f t="shared" si="5"/>
        <v>0</v>
      </c>
      <c r="I82" s="31"/>
      <c r="J82" s="32" t="s">
        <v>1190</v>
      </c>
    </row>
    <row r="83" spans="1:10" ht="14.25" customHeight="1" x14ac:dyDescent="0.35">
      <c r="A83" s="1"/>
      <c r="B83" s="37"/>
      <c r="C83" s="38"/>
      <c r="D83" s="54"/>
      <c r="E83" s="53"/>
      <c r="F83" s="54"/>
      <c r="G83" s="53"/>
      <c r="H83" s="54"/>
      <c r="I83" s="53"/>
      <c r="J83" s="40"/>
    </row>
    <row r="84" spans="1:10" ht="14.25" customHeight="1" x14ac:dyDescent="0.35">
      <c r="A84" s="1"/>
      <c r="B84" s="41"/>
      <c r="C84" s="42"/>
      <c r="D84" s="43">
        <f t="shared" ref="D84:I84" si="7">SUM(D7:D83)</f>
        <v>189576506</v>
      </c>
      <c r="E84" s="44">
        <f t="shared" si="7"/>
        <v>143939919.47</v>
      </c>
      <c r="F84" s="43">
        <f t="shared" si="7"/>
        <v>55017133</v>
      </c>
      <c r="G84" s="44">
        <f t="shared" si="7"/>
        <v>50110060.130000003</v>
      </c>
      <c r="H84" s="43">
        <f t="shared" si="7"/>
        <v>4907072.8699999992</v>
      </c>
      <c r="I84" s="44">
        <f t="shared" si="7"/>
        <v>4907072.68</v>
      </c>
      <c r="J84" s="45"/>
    </row>
    <row r="85" spans="1:10" ht="17.25" customHeight="1" x14ac:dyDescent="0.35"/>
    <row r="86" spans="1:10" ht="17.25" customHeight="1" x14ac:dyDescent="0.3">
      <c r="B86" s="111" t="s">
        <v>1</v>
      </c>
    </row>
    <row r="87" spans="1:10" ht="17.25" customHeight="1" x14ac:dyDescent="0.3">
      <c r="B87" t="s">
        <v>1249</v>
      </c>
    </row>
    <row r="88" spans="1:10" ht="17.25" customHeight="1" x14ac:dyDescent="0.3"/>
    <row r="89" spans="1:10" s="69" customFormat="1" x14ac:dyDescent="0.3">
      <c r="A89" s="6" t="s">
        <v>0</v>
      </c>
      <c r="B89" s="46" t="s">
        <v>0</v>
      </c>
      <c r="C89" s="47" t="s">
        <v>1</v>
      </c>
      <c r="D89" s="8" t="s">
        <v>2</v>
      </c>
      <c r="E89" s="9" t="s">
        <v>3</v>
      </c>
      <c r="F89" s="8" t="s">
        <v>1173</v>
      </c>
      <c r="G89" s="9" t="s">
        <v>5</v>
      </c>
      <c r="H89" s="10" t="s">
        <v>6</v>
      </c>
      <c r="I89" s="149" t="s">
        <v>1254</v>
      </c>
      <c r="J89" s="150"/>
    </row>
    <row r="90" spans="1:10" s="69" customFormat="1" x14ac:dyDescent="0.3">
      <c r="A90" s="13"/>
      <c r="B90" s="13"/>
      <c r="C90" s="48"/>
      <c r="D90" s="15" t="s">
        <v>1175</v>
      </c>
      <c r="E90" s="16" t="s">
        <v>1175</v>
      </c>
      <c r="F90" s="15" t="s">
        <v>1174</v>
      </c>
      <c r="G90" s="17">
        <v>2014</v>
      </c>
      <c r="H90" s="18" t="s">
        <v>9</v>
      </c>
      <c r="I90" s="147" t="s">
        <v>1255</v>
      </c>
      <c r="J90" s="148"/>
    </row>
    <row r="91" spans="1:10" s="69" customFormat="1" x14ac:dyDescent="0.3">
      <c r="A91" s="21"/>
      <c r="B91" s="13"/>
      <c r="C91" s="42"/>
      <c r="D91" s="15" t="s">
        <v>1176</v>
      </c>
      <c r="E91" s="16" t="s">
        <v>1176</v>
      </c>
      <c r="F91" s="26">
        <v>2014</v>
      </c>
      <c r="G91" s="17"/>
      <c r="H91" s="27"/>
      <c r="I91" s="145"/>
      <c r="J91" s="146"/>
    </row>
    <row r="92" spans="1:10" s="69" customFormat="1" ht="14.25" hidden="1" customHeight="1" x14ac:dyDescent="0.35">
      <c r="A92" s="1"/>
      <c r="B92" s="29" t="s">
        <v>10</v>
      </c>
      <c r="C92" s="30" t="s">
        <v>11</v>
      </c>
      <c r="D92" s="31">
        <v>-250000</v>
      </c>
      <c r="E92" s="31">
        <v>-326940</v>
      </c>
      <c r="F92" s="31">
        <v>0</v>
      </c>
      <c r="G92" s="31">
        <v>0</v>
      </c>
      <c r="H92" s="31">
        <v>0</v>
      </c>
      <c r="I92" s="31"/>
      <c r="J92" s="68"/>
    </row>
    <row r="93" spans="1:10" s="69" customFormat="1" ht="14.25" hidden="1" customHeight="1" x14ac:dyDescent="0.35">
      <c r="A93" s="1"/>
      <c r="B93" s="29" t="s">
        <v>12</v>
      </c>
      <c r="C93" s="30" t="s">
        <v>13</v>
      </c>
      <c r="D93" s="31">
        <v>0</v>
      </c>
      <c r="E93" s="31">
        <v>-27435</v>
      </c>
      <c r="F93" s="31">
        <v>0</v>
      </c>
      <c r="G93" s="31">
        <v>0</v>
      </c>
      <c r="H93" s="31">
        <v>0</v>
      </c>
      <c r="I93" s="31"/>
      <c r="J93" s="68"/>
    </row>
    <row r="94" spans="1:10" s="69" customFormat="1" ht="14.25" hidden="1" customHeight="1" x14ac:dyDescent="0.35">
      <c r="A94" s="1"/>
      <c r="B94" s="29" t="s">
        <v>14</v>
      </c>
      <c r="C94" s="30" t="s">
        <v>15</v>
      </c>
      <c r="D94" s="31">
        <v>0</v>
      </c>
      <c r="E94" s="31">
        <v>-31967</v>
      </c>
      <c r="F94" s="31">
        <v>0</v>
      </c>
      <c r="G94" s="31">
        <v>0</v>
      </c>
      <c r="H94" s="31">
        <v>0</v>
      </c>
      <c r="I94" s="31"/>
      <c r="J94" s="68"/>
    </row>
    <row r="95" spans="1:10" s="69" customFormat="1" ht="14.25" hidden="1" customHeight="1" x14ac:dyDescent="0.35">
      <c r="A95" s="1"/>
      <c r="B95" s="33" t="s">
        <v>16</v>
      </c>
      <c r="C95" s="30" t="s">
        <v>17</v>
      </c>
      <c r="D95" s="31">
        <v>185000</v>
      </c>
      <c r="E95" s="31">
        <v>192853.9</v>
      </c>
      <c r="F95" s="31">
        <v>0</v>
      </c>
      <c r="G95" s="31">
        <v>0</v>
      </c>
      <c r="H95" s="31">
        <v>0</v>
      </c>
      <c r="I95" s="31"/>
      <c r="J95" s="68"/>
    </row>
    <row r="96" spans="1:10" s="69" customFormat="1" ht="14.25" hidden="1" customHeight="1" x14ac:dyDescent="0.35">
      <c r="A96" s="1"/>
      <c r="B96" s="33" t="s">
        <v>18</v>
      </c>
      <c r="C96" s="30" t="s">
        <v>19</v>
      </c>
      <c r="D96" s="31">
        <v>835000</v>
      </c>
      <c r="E96" s="31">
        <v>835984.99</v>
      </c>
      <c r="F96" s="31">
        <v>0</v>
      </c>
      <c r="G96" s="31">
        <v>0</v>
      </c>
      <c r="H96" s="31">
        <v>0</v>
      </c>
      <c r="I96" s="31"/>
      <c r="J96" s="68"/>
    </row>
    <row r="97" spans="1:10" s="69" customFormat="1" ht="14.25" hidden="1" customHeight="1" x14ac:dyDescent="0.35">
      <c r="A97" s="1"/>
      <c r="B97" s="33" t="s">
        <v>20</v>
      </c>
      <c r="C97" s="30" t="s">
        <v>21</v>
      </c>
      <c r="D97" s="31">
        <v>205000</v>
      </c>
      <c r="E97" s="31">
        <v>206380</v>
      </c>
      <c r="F97" s="31">
        <v>0</v>
      </c>
      <c r="G97" s="31">
        <v>0</v>
      </c>
      <c r="H97" s="31">
        <v>0</v>
      </c>
      <c r="I97" s="31"/>
      <c r="J97" s="68"/>
    </row>
    <row r="98" spans="1:10" s="69" customFormat="1" ht="14.25" hidden="1" customHeight="1" x14ac:dyDescent="0.35">
      <c r="A98" s="1"/>
      <c r="B98" s="33" t="s">
        <v>22</v>
      </c>
      <c r="C98" s="30" t="s">
        <v>23</v>
      </c>
      <c r="D98" s="31">
        <v>-1200000</v>
      </c>
      <c r="E98" s="31">
        <v>-1200000</v>
      </c>
      <c r="F98" s="31">
        <v>0</v>
      </c>
      <c r="G98" s="31">
        <v>0</v>
      </c>
      <c r="H98" s="31">
        <v>0</v>
      </c>
      <c r="I98" s="31"/>
      <c r="J98" s="68"/>
    </row>
    <row r="99" spans="1:10" s="69" customFormat="1" ht="14.25" hidden="1" customHeight="1" x14ac:dyDescent="0.35">
      <c r="A99" s="1"/>
      <c r="B99" s="33" t="s">
        <v>24</v>
      </c>
      <c r="C99" s="30" t="s">
        <v>25</v>
      </c>
      <c r="D99" s="31">
        <v>335000</v>
      </c>
      <c r="E99" s="31">
        <v>320363.7</v>
      </c>
      <c r="F99" s="31">
        <v>0</v>
      </c>
      <c r="G99" s="31">
        <v>0</v>
      </c>
      <c r="H99" s="31">
        <v>0</v>
      </c>
      <c r="I99" s="31"/>
      <c r="J99" s="68"/>
    </row>
    <row r="100" spans="1:10" s="69" customFormat="1" ht="14.25" hidden="1" customHeight="1" x14ac:dyDescent="0.35">
      <c r="A100" s="1"/>
      <c r="B100" s="29" t="s">
        <v>26</v>
      </c>
      <c r="C100" s="30" t="s">
        <v>27</v>
      </c>
      <c r="D100" s="31">
        <v>-410000</v>
      </c>
      <c r="E100" s="31">
        <v>-401951.2</v>
      </c>
      <c r="F100" s="31">
        <v>0</v>
      </c>
      <c r="G100" s="31">
        <v>0</v>
      </c>
      <c r="H100" s="31">
        <v>0</v>
      </c>
      <c r="I100" s="31"/>
      <c r="J100" s="68"/>
    </row>
    <row r="101" spans="1:10" s="69" customFormat="1" ht="14.25" hidden="1" customHeight="1" x14ac:dyDescent="0.35">
      <c r="A101" s="1"/>
      <c r="B101" s="29" t="s">
        <v>28</v>
      </c>
      <c r="C101" s="30" t="s">
        <v>29</v>
      </c>
      <c r="D101" s="31">
        <v>3025000</v>
      </c>
      <c r="E101" s="31">
        <v>3029472.38</v>
      </c>
      <c r="F101" s="31">
        <v>0</v>
      </c>
      <c r="G101" s="31">
        <v>0</v>
      </c>
      <c r="H101" s="31">
        <v>0</v>
      </c>
      <c r="I101" s="31"/>
      <c r="J101" s="68"/>
    </row>
    <row r="102" spans="1:10" s="69" customFormat="1" ht="14.25" hidden="1" customHeight="1" x14ac:dyDescent="0.35">
      <c r="A102" s="1"/>
      <c r="B102" s="33" t="s">
        <v>30</v>
      </c>
      <c r="C102" s="30" t="s">
        <v>31</v>
      </c>
      <c r="D102" s="31">
        <v>0</v>
      </c>
      <c r="E102" s="31">
        <v>-2560</v>
      </c>
      <c r="F102" s="31">
        <v>0</v>
      </c>
      <c r="G102" s="31">
        <v>0</v>
      </c>
      <c r="H102" s="31">
        <v>0</v>
      </c>
      <c r="I102" s="31"/>
      <c r="J102" s="68"/>
    </row>
    <row r="103" spans="1:10" s="69" customFormat="1" ht="14.25" hidden="1" customHeight="1" x14ac:dyDescent="0.35">
      <c r="A103" s="1"/>
      <c r="B103" s="33" t="s">
        <v>32</v>
      </c>
      <c r="C103" s="30" t="s">
        <v>33</v>
      </c>
      <c r="D103" s="31">
        <v>0</v>
      </c>
      <c r="E103" s="31">
        <v>-24662</v>
      </c>
      <c r="F103" s="31">
        <v>0</v>
      </c>
      <c r="G103" s="31">
        <v>0</v>
      </c>
      <c r="H103" s="31">
        <v>0</v>
      </c>
      <c r="I103" s="31"/>
      <c r="J103" s="68"/>
    </row>
    <row r="104" spans="1:10" s="69" customFormat="1" ht="14.25" hidden="1" customHeight="1" x14ac:dyDescent="0.35">
      <c r="A104" s="1"/>
      <c r="B104" s="33" t="s">
        <v>34</v>
      </c>
      <c r="C104" s="30" t="s">
        <v>35</v>
      </c>
      <c r="D104" s="31">
        <v>355000</v>
      </c>
      <c r="E104" s="31">
        <v>354235.74</v>
      </c>
      <c r="F104" s="31">
        <v>0</v>
      </c>
      <c r="G104" s="31">
        <v>0</v>
      </c>
      <c r="H104" s="31">
        <v>0</v>
      </c>
      <c r="I104" s="31"/>
      <c r="J104" s="68"/>
    </row>
    <row r="105" spans="1:10" s="69" customFormat="1" ht="14.25" hidden="1" customHeight="1" x14ac:dyDescent="0.35">
      <c r="A105" s="1"/>
      <c r="B105" s="33" t="s">
        <v>36</v>
      </c>
      <c r="C105" s="30" t="s">
        <v>37</v>
      </c>
      <c r="D105" s="31">
        <v>0</v>
      </c>
      <c r="E105" s="31">
        <v>-39000</v>
      </c>
      <c r="F105" s="31">
        <v>0</v>
      </c>
      <c r="G105" s="31">
        <v>0</v>
      </c>
      <c r="H105" s="31">
        <v>0</v>
      </c>
      <c r="I105" s="31"/>
      <c r="J105" s="68"/>
    </row>
    <row r="106" spans="1:10" s="69" customFormat="1" ht="14.25" hidden="1" customHeight="1" x14ac:dyDescent="0.35">
      <c r="A106" s="1"/>
      <c r="B106" s="33" t="s">
        <v>38</v>
      </c>
      <c r="C106" s="30" t="s">
        <v>39</v>
      </c>
      <c r="D106" s="31">
        <v>-80000</v>
      </c>
      <c r="E106" s="31">
        <v>-80000</v>
      </c>
      <c r="F106" s="31">
        <v>0</v>
      </c>
      <c r="G106" s="31">
        <v>0</v>
      </c>
      <c r="H106" s="31">
        <v>0</v>
      </c>
      <c r="I106" s="31"/>
      <c r="J106" s="68"/>
    </row>
    <row r="107" spans="1:10" s="69" customFormat="1" ht="14.25" customHeight="1" x14ac:dyDescent="0.3">
      <c r="A107" s="1"/>
      <c r="B107" s="33" t="s">
        <v>40</v>
      </c>
      <c r="C107" s="30" t="s">
        <v>41</v>
      </c>
      <c r="D107" s="31">
        <v>-450000</v>
      </c>
      <c r="E107" s="31">
        <v>-465663.2</v>
      </c>
      <c r="F107" s="31">
        <v>0</v>
      </c>
      <c r="G107" s="31">
        <v>-9334.2000000000007</v>
      </c>
      <c r="H107" s="31">
        <v>9334.2000000000007</v>
      </c>
      <c r="I107" s="143"/>
      <c r="J107" s="144"/>
    </row>
    <row r="108" spans="1:10" s="69" customFormat="1" ht="14.25" hidden="1" customHeight="1" x14ac:dyDescent="0.35">
      <c r="A108" s="1"/>
      <c r="B108" s="33" t="s">
        <v>42</v>
      </c>
      <c r="C108" s="30" t="s">
        <v>43</v>
      </c>
      <c r="D108" s="31">
        <v>-360000</v>
      </c>
      <c r="E108" s="31">
        <v>-376800</v>
      </c>
      <c r="F108" s="31">
        <v>0</v>
      </c>
      <c r="G108" s="31">
        <v>0</v>
      </c>
      <c r="H108" s="31">
        <v>0</v>
      </c>
      <c r="I108" s="31"/>
      <c r="J108" s="68"/>
    </row>
    <row r="109" spans="1:10" s="69" customFormat="1" ht="14.25" customHeight="1" x14ac:dyDescent="0.3">
      <c r="A109" s="1"/>
      <c r="B109" s="33" t="s">
        <v>44</v>
      </c>
      <c r="C109" s="30" t="s">
        <v>45</v>
      </c>
      <c r="D109" s="31">
        <v>-545000</v>
      </c>
      <c r="E109" s="31">
        <v>-521000</v>
      </c>
      <c r="F109" s="31">
        <v>-24000</v>
      </c>
      <c r="G109" s="31">
        <v>0</v>
      </c>
      <c r="H109" s="31">
        <v>-24000</v>
      </c>
      <c r="I109" s="143"/>
      <c r="J109" s="144"/>
    </row>
    <row r="110" spans="1:10" s="69" customFormat="1" ht="14.25" customHeight="1" x14ac:dyDescent="0.3">
      <c r="A110" s="1"/>
      <c r="B110" s="33" t="s">
        <v>46</v>
      </c>
      <c r="C110" s="30" t="s">
        <v>47</v>
      </c>
      <c r="D110" s="31">
        <v>0</v>
      </c>
      <c r="E110" s="31">
        <v>-10125</v>
      </c>
      <c r="F110" s="31">
        <v>10125</v>
      </c>
      <c r="G110" s="31">
        <v>0</v>
      </c>
      <c r="H110" s="31">
        <v>10125</v>
      </c>
      <c r="I110" s="143"/>
      <c r="J110" s="144"/>
    </row>
    <row r="111" spans="1:10" s="69" customFormat="1" ht="14.25" customHeight="1" x14ac:dyDescent="0.3">
      <c r="A111" s="1"/>
      <c r="B111" s="33" t="s">
        <v>54</v>
      </c>
      <c r="C111" s="30" t="s">
        <v>55</v>
      </c>
      <c r="D111" s="31">
        <v>-1200000</v>
      </c>
      <c r="E111" s="31">
        <v>-1200000</v>
      </c>
      <c r="F111" s="31">
        <v>-1200000</v>
      </c>
      <c r="G111" s="31">
        <v>-1200000</v>
      </c>
      <c r="H111" s="31">
        <v>0</v>
      </c>
      <c r="I111" s="143"/>
      <c r="J111" s="144"/>
    </row>
    <row r="112" spans="1:10" s="69" customFormat="1" ht="14.25" customHeight="1" x14ac:dyDescent="0.3">
      <c r="A112" s="1"/>
      <c r="B112" s="33" t="s">
        <v>62</v>
      </c>
      <c r="C112" s="30" t="s">
        <v>63</v>
      </c>
      <c r="D112" s="31">
        <v>0</v>
      </c>
      <c r="E112" s="31">
        <v>-5600</v>
      </c>
      <c r="F112" s="31">
        <v>0</v>
      </c>
      <c r="G112" s="31">
        <v>-5600</v>
      </c>
      <c r="H112" s="31">
        <v>5600</v>
      </c>
      <c r="I112" s="143"/>
      <c r="J112" s="144"/>
    </row>
    <row r="113" spans="1:10" s="69" customFormat="1" ht="14.25" hidden="1" customHeight="1" x14ac:dyDescent="0.35">
      <c r="A113" s="1"/>
      <c r="B113" s="33" t="s">
        <v>64</v>
      </c>
      <c r="C113" s="30" t="s">
        <v>65</v>
      </c>
      <c r="D113" s="31">
        <v>600000</v>
      </c>
      <c r="E113" s="31">
        <v>982842.4</v>
      </c>
      <c r="F113" s="31">
        <v>0</v>
      </c>
      <c r="G113" s="31">
        <v>0</v>
      </c>
      <c r="H113" s="31">
        <v>0</v>
      </c>
      <c r="I113" s="31"/>
      <c r="J113" s="68"/>
    </row>
    <row r="114" spans="1:10" s="69" customFormat="1" ht="14.25" customHeight="1" x14ac:dyDescent="0.3">
      <c r="A114" s="1"/>
      <c r="B114" s="33" t="s">
        <v>66</v>
      </c>
      <c r="C114" s="30" t="s">
        <v>67</v>
      </c>
      <c r="D114" s="31">
        <v>63560</v>
      </c>
      <c r="E114" s="31">
        <v>63560</v>
      </c>
      <c r="F114" s="31">
        <v>63560</v>
      </c>
      <c r="G114" s="31">
        <v>63560</v>
      </c>
      <c r="H114" s="31">
        <v>0</v>
      </c>
      <c r="I114" s="143"/>
      <c r="J114" s="144"/>
    </row>
    <row r="115" spans="1:10" s="69" customFormat="1" ht="14.25" hidden="1" customHeight="1" x14ac:dyDescent="0.35">
      <c r="A115" s="1"/>
      <c r="B115" s="29" t="s">
        <v>68</v>
      </c>
      <c r="C115" s="30" t="s">
        <v>69</v>
      </c>
      <c r="D115" s="31">
        <v>6383901</v>
      </c>
      <c r="E115" s="31">
        <v>6383613.0099999998</v>
      </c>
      <c r="F115" s="31">
        <v>0</v>
      </c>
      <c r="G115" s="31">
        <v>0</v>
      </c>
      <c r="H115" s="31">
        <v>0</v>
      </c>
      <c r="I115" s="31"/>
      <c r="J115" s="68"/>
    </row>
    <row r="116" spans="1:10" s="69" customFormat="1" ht="14.25" customHeight="1" x14ac:dyDescent="0.3">
      <c r="A116" s="1"/>
      <c r="B116" s="33" t="s">
        <v>70</v>
      </c>
      <c r="C116" s="30" t="s">
        <v>71</v>
      </c>
      <c r="D116" s="31">
        <v>362218</v>
      </c>
      <c r="E116" s="31">
        <v>522314.76</v>
      </c>
      <c r="F116" s="31">
        <v>160096</v>
      </c>
      <c r="G116" s="31">
        <v>160096.31</v>
      </c>
      <c r="H116" s="31">
        <v>-0.30999999999767169</v>
      </c>
      <c r="I116" s="143"/>
      <c r="J116" s="144"/>
    </row>
    <row r="117" spans="1:10" s="69" customFormat="1" ht="14.25" customHeight="1" x14ac:dyDescent="0.3">
      <c r="A117" s="1"/>
      <c r="B117" s="29" t="s">
        <v>85</v>
      </c>
      <c r="C117" s="30" t="s">
        <v>86</v>
      </c>
      <c r="D117" s="31">
        <v>6276320</v>
      </c>
      <c r="E117" s="31">
        <v>6276322.3600000003</v>
      </c>
      <c r="F117" s="31">
        <v>119740</v>
      </c>
      <c r="G117" s="31">
        <v>119740</v>
      </c>
      <c r="H117" s="31">
        <v>0</v>
      </c>
      <c r="I117" s="143" t="s">
        <v>1271</v>
      </c>
      <c r="J117" s="144"/>
    </row>
    <row r="118" spans="1:10" s="69" customFormat="1" ht="14.25" customHeight="1" x14ac:dyDescent="0.3">
      <c r="A118" s="1"/>
      <c r="B118" s="33" t="s">
        <v>87</v>
      </c>
      <c r="C118" s="30" t="s">
        <v>88</v>
      </c>
      <c r="D118" s="31">
        <v>2452600</v>
      </c>
      <c r="E118" s="31">
        <v>2580256.5299999998</v>
      </c>
      <c r="F118" s="31">
        <v>253318</v>
      </c>
      <c r="G118" s="31">
        <v>380974.6</v>
      </c>
      <c r="H118" s="31">
        <v>-127656.59999999998</v>
      </c>
      <c r="I118" s="143" t="s">
        <v>1272</v>
      </c>
      <c r="J118" s="144"/>
    </row>
    <row r="119" spans="1:10" s="69" customFormat="1" ht="14.25" customHeight="1" x14ac:dyDescent="0.3">
      <c r="A119" s="1"/>
      <c r="B119" s="33" t="s">
        <v>89</v>
      </c>
      <c r="C119" s="30" t="s">
        <v>90</v>
      </c>
      <c r="D119" s="31">
        <v>18300</v>
      </c>
      <c r="E119" s="31">
        <v>3141791.02</v>
      </c>
      <c r="F119" s="31">
        <v>758303</v>
      </c>
      <c r="G119" s="31">
        <v>758303.78</v>
      </c>
      <c r="H119" s="31">
        <v>-0.78000000002793968</v>
      </c>
      <c r="I119" s="137"/>
      <c r="J119" s="138"/>
    </row>
    <row r="120" spans="1:10" s="69" customFormat="1" ht="14.25" customHeight="1" x14ac:dyDescent="0.3">
      <c r="A120" s="1"/>
      <c r="B120" s="33" t="s">
        <v>104</v>
      </c>
      <c r="C120" s="30" t="s">
        <v>105</v>
      </c>
      <c r="D120" s="31">
        <v>-1393500</v>
      </c>
      <c r="E120" s="31">
        <v>-1388918.47</v>
      </c>
      <c r="F120" s="31">
        <v>-4582</v>
      </c>
      <c r="G120" s="31">
        <v>0</v>
      </c>
      <c r="H120" s="31">
        <v>-4582</v>
      </c>
      <c r="I120" s="135"/>
      <c r="J120" s="136"/>
    </row>
    <row r="121" spans="1:10" s="69" customFormat="1" ht="14.25" customHeight="1" x14ac:dyDescent="0.3">
      <c r="A121" s="1"/>
      <c r="B121" s="33" t="s">
        <v>128</v>
      </c>
      <c r="C121" s="30" t="s">
        <v>129</v>
      </c>
      <c r="D121" s="31">
        <v>-356800</v>
      </c>
      <c r="E121" s="31">
        <v>-356735</v>
      </c>
      <c r="F121" s="31">
        <v>9895</v>
      </c>
      <c r="G121" s="31">
        <v>9960</v>
      </c>
      <c r="H121" s="31">
        <v>-65</v>
      </c>
      <c r="I121" s="143"/>
      <c r="J121" s="144"/>
    </row>
    <row r="122" spans="1:10" s="69" customFormat="1" ht="14.25" customHeight="1" x14ac:dyDescent="0.3">
      <c r="A122" s="1"/>
      <c r="B122" s="33" t="s">
        <v>144</v>
      </c>
      <c r="C122" s="30" t="s">
        <v>145</v>
      </c>
      <c r="D122" s="31">
        <v>1600000</v>
      </c>
      <c r="E122" s="31">
        <v>1557879.66</v>
      </c>
      <c r="F122" s="31">
        <v>1586320</v>
      </c>
      <c r="G122" s="31">
        <v>1544199.7</v>
      </c>
      <c r="H122" s="31">
        <v>42120.300000000047</v>
      </c>
      <c r="I122" s="143"/>
      <c r="J122" s="144"/>
    </row>
    <row r="123" spans="1:10" s="69" customFormat="1" ht="14.25" customHeight="1" x14ac:dyDescent="0.3">
      <c r="A123" s="1"/>
      <c r="B123" s="33" t="s">
        <v>146</v>
      </c>
      <c r="C123" s="30" t="s">
        <v>147</v>
      </c>
      <c r="D123" s="31">
        <v>205000</v>
      </c>
      <c r="E123" s="31">
        <v>252096.69</v>
      </c>
      <c r="F123" s="31">
        <v>18858</v>
      </c>
      <c r="G123" s="31">
        <v>65954.89</v>
      </c>
      <c r="H123" s="31">
        <v>-47096.89</v>
      </c>
      <c r="I123" s="143"/>
      <c r="J123" s="144"/>
    </row>
    <row r="124" spans="1:10" s="69" customFormat="1" ht="14.25" customHeight="1" x14ac:dyDescent="0.3">
      <c r="A124" s="1"/>
      <c r="B124" s="33" t="s">
        <v>150</v>
      </c>
      <c r="C124" s="30" t="s">
        <v>1204</v>
      </c>
      <c r="D124" s="31">
        <v>0</v>
      </c>
      <c r="E124" s="31">
        <v>141845.16</v>
      </c>
      <c r="F124" s="31">
        <v>141845</v>
      </c>
      <c r="G124" s="31">
        <v>141845.16</v>
      </c>
      <c r="H124" s="31">
        <v>-0.16000000000349246</v>
      </c>
      <c r="I124" s="143"/>
      <c r="J124" s="144"/>
    </row>
    <row r="125" spans="1:10" s="69" customFormat="1" ht="14.25" hidden="1" customHeight="1" x14ac:dyDescent="0.35">
      <c r="A125" s="1"/>
      <c r="B125" s="29" t="s">
        <v>151</v>
      </c>
      <c r="C125" s="30" t="s">
        <v>152</v>
      </c>
      <c r="D125" s="31">
        <v>100000</v>
      </c>
      <c r="E125" s="31">
        <v>176763.5</v>
      </c>
      <c r="F125" s="31">
        <v>0</v>
      </c>
      <c r="G125" s="31">
        <v>0</v>
      </c>
      <c r="H125" s="31">
        <v>0</v>
      </c>
      <c r="I125" s="31"/>
      <c r="J125" s="68"/>
    </row>
    <row r="126" spans="1:10" s="69" customFormat="1" ht="14.25" hidden="1" customHeight="1" x14ac:dyDescent="0.35">
      <c r="A126" s="1"/>
      <c r="B126" s="29" t="s">
        <v>153</v>
      </c>
      <c r="C126" s="30" t="s">
        <v>154</v>
      </c>
      <c r="D126" s="31">
        <v>250000</v>
      </c>
      <c r="E126" s="31">
        <v>173128</v>
      </c>
      <c r="F126" s="31">
        <v>0</v>
      </c>
      <c r="G126" s="31">
        <v>0</v>
      </c>
      <c r="H126" s="31">
        <v>0</v>
      </c>
      <c r="I126" s="31"/>
      <c r="J126" s="68"/>
    </row>
    <row r="127" spans="1:10" s="69" customFormat="1" ht="14.25" hidden="1" customHeight="1" x14ac:dyDescent="0.35">
      <c r="A127" s="1"/>
      <c r="B127" s="33" t="s">
        <v>155</v>
      </c>
      <c r="C127" s="30" t="s">
        <v>156</v>
      </c>
      <c r="D127" s="31">
        <v>344032</v>
      </c>
      <c r="E127" s="31">
        <v>354472</v>
      </c>
      <c r="F127" s="31">
        <v>0</v>
      </c>
      <c r="G127" s="31">
        <v>0</v>
      </c>
      <c r="H127" s="31">
        <v>0</v>
      </c>
      <c r="I127" s="31"/>
      <c r="J127" s="68"/>
    </row>
    <row r="128" spans="1:10" s="69" customFormat="1" ht="14.25" customHeight="1" x14ac:dyDescent="0.3">
      <c r="A128" s="1"/>
      <c r="B128" s="33" t="s">
        <v>157</v>
      </c>
      <c r="C128" s="30" t="s">
        <v>158</v>
      </c>
      <c r="D128" s="31">
        <v>512688</v>
      </c>
      <c r="E128" s="31">
        <v>964616.07</v>
      </c>
      <c r="F128" s="31">
        <v>451928</v>
      </c>
      <c r="G128" s="31">
        <v>451928</v>
      </c>
      <c r="H128" s="31">
        <v>0</v>
      </c>
      <c r="I128" s="143"/>
      <c r="J128" s="144"/>
    </row>
    <row r="129" spans="1:10" s="69" customFormat="1" ht="14.25" hidden="1" customHeight="1" x14ac:dyDescent="0.35">
      <c r="A129" s="1"/>
      <c r="B129" s="29" t="s">
        <v>159</v>
      </c>
      <c r="C129" s="30" t="s">
        <v>160</v>
      </c>
      <c r="D129" s="31">
        <v>-7900000</v>
      </c>
      <c r="E129" s="31">
        <v>0</v>
      </c>
      <c r="F129" s="31">
        <v>0</v>
      </c>
      <c r="G129" s="31">
        <v>0</v>
      </c>
      <c r="H129" s="31">
        <v>0</v>
      </c>
      <c r="I129" s="31"/>
      <c r="J129" s="68"/>
    </row>
    <row r="130" spans="1:10" s="69" customFormat="1" ht="14.25" customHeight="1" x14ac:dyDescent="0.3">
      <c r="A130" s="1"/>
      <c r="B130" s="29" t="s">
        <v>161</v>
      </c>
      <c r="C130" s="30" t="s">
        <v>162</v>
      </c>
      <c r="D130" s="31">
        <v>471260</v>
      </c>
      <c r="E130" s="31">
        <v>24217677.309999999</v>
      </c>
      <c r="F130" s="31">
        <v>3206279</v>
      </c>
      <c r="G130" s="31">
        <v>3206278.78</v>
      </c>
      <c r="H130" s="31">
        <v>0.22000000020489097</v>
      </c>
      <c r="I130" s="143"/>
      <c r="J130" s="144"/>
    </row>
    <row r="131" spans="1:10" s="69" customFormat="1" ht="14.25" hidden="1" customHeight="1" x14ac:dyDescent="0.35">
      <c r="A131" s="1"/>
      <c r="B131" s="29" t="s">
        <v>163</v>
      </c>
      <c r="C131" s="30" t="s">
        <v>164</v>
      </c>
      <c r="D131" s="31">
        <v>5220000</v>
      </c>
      <c r="E131" s="31">
        <v>4362796.6100000003</v>
      </c>
      <c r="F131" s="31">
        <v>0</v>
      </c>
      <c r="G131" s="31">
        <v>0</v>
      </c>
      <c r="H131" s="31">
        <v>0</v>
      </c>
      <c r="I131" s="31"/>
      <c r="J131" s="68"/>
    </row>
    <row r="132" spans="1:10" s="69" customFormat="1" ht="14.25" hidden="1" customHeight="1" x14ac:dyDescent="0.35">
      <c r="A132" s="1"/>
      <c r="B132" s="29" t="s">
        <v>165</v>
      </c>
      <c r="C132" s="30" t="s">
        <v>166</v>
      </c>
      <c r="D132" s="31">
        <v>3000000</v>
      </c>
      <c r="E132" s="31">
        <v>1968946.14</v>
      </c>
      <c r="F132" s="31">
        <v>0</v>
      </c>
      <c r="G132" s="31">
        <v>0</v>
      </c>
      <c r="H132" s="31">
        <v>0</v>
      </c>
      <c r="I132" s="31"/>
      <c r="J132" s="68"/>
    </row>
    <row r="133" spans="1:10" s="69" customFormat="1" ht="14.25" hidden="1" customHeight="1" x14ac:dyDescent="0.35">
      <c r="A133" s="1"/>
      <c r="B133" s="29" t="s">
        <v>167</v>
      </c>
      <c r="C133" s="30" t="s">
        <v>168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/>
      <c r="J133" s="68"/>
    </row>
    <row r="134" spans="1:10" s="69" customFormat="1" ht="14.25" hidden="1" customHeight="1" x14ac:dyDescent="0.35">
      <c r="A134" s="1"/>
      <c r="B134" s="29" t="s">
        <v>169</v>
      </c>
      <c r="C134" s="30" t="s">
        <v>170</v>
      </c>
      <c r="D134" s="31">
        <v>0</v>
      </c>
      <c r="E134" s="31">
        <v>187163.62</v>
      </c>
      <c r="F134" s="31">
        <v>0</v>
      </c>
      <c r="G134" s="31">
        <v>0</v>
      </c>
      <c r="H134" s="31">
        <v>0</v>
      </c>
      <c r="I134" s="31"/>
      <c r="J134" s="68"/>
    </row>
    <row r="135" spans="1:10" s="69" customFormat="1" ht="14.25" customHeight="1" x14ac:dyDescent="0.3">
      <c r="A135" s="1"/>
      <c r="B135" s="33" t="s">
        <v>171</v>
      </c>
      <c r="C135" s="30" t="s">
        <v>172</v>
      </c>
      <c r="D135" s="31">
        <v>531200</v>
      </c>
      <c r="E135" s="31">
        <v>1865192.63</v>
      </c>
      <c r="F135" s="31">
        <v>1333250</v>
      </c>
      <c r="G135" s="31">
        <v>1333250.26</v>
      </c>
      <c r="H135" s="31">
        <v>-0.26000000000931323</v>
      </c>
      <c r="I135" s="143"/>
      <c r="J135" s="144"/>
    </row>
    <row r="136" spans="1:10" s="69" customFormat="1" ht="14.25" customHeight="1" x14ac:dyDescent="0.3">
      <c r="A136" s="1"/>
      <c r="B136" s="33" t="s">
        <v>173</v>
      </c>
      <c r="C136" s="30" t="s">
        <v>174</v>
      </c>
      <c r="D136" s="31">
        <v>14444</v>
      </c>
      <c r="E136" s="31">
        <v>202153.17</v>
      </c>
      <c r="F136" s="31">
        <v>187710</v>
      </c>
      <c r="G136" s="31">
        <v>187709.67</v>
      </c>
      <c r="H136" s="31">
        <v>0.32999999998719431</v>
      </c>
      <c r="I136" s="143"/>
      <c r="J136" s="144"/>
    </row>
    <row r="137" spans="1:10" s="69" customFormat="1" ht="14.25" customHeight="1" x14ac:dyDescent="0.3">
      <c r="A137" s="1"/>
      <c r="B137" s="33" t="s">
        <v>181</v>
      </c>
      <c r="C137" s="30" t="s">
        <v>182</v>
      </c>
      <c r="D137" s="31">
        <v>1634761</v>
      </c>
      <c r="E137" s="31">
        <v>1640048</v>
      </c>
      <c r="F137" s="31">
        <v>5287</v>
      </c>
      <c r="G137" s="31">
        <v>5287</v>
      </c>
      <c r="H137" s="31">
        <v>0</v>
      </c>
      <c r="I137" s="143"/>
      <c r="J137" s="144"/>
    </row>
    <row r="138" spans="1:10" s="69" customFormat="1" ht="14.25" customHeight="1" x14ac:dyDescent="0.3">
      <c r="A138" s="1"/>
      <c r="B138" s="33" t="s">
        <v>183</v>
      </c>
      <c r="C138" s="30" t="s">
        <v>184</v>
      </c>
      <c r="D138" s="31">
        <v>15500</v>
      </c>
      <c r="E138" s="31">
        <v>2011001.24</v>
      </c>
      <c r="F138" s="31">
        <v>1002879</v>
      </c>
      <c r="G138" s="31">
        <v>1002878.25</v>
      </c>
      <c r="H138" s="31">
        <v>0.75</v>
      </c>
      <c r="I138" s="143"/>
      <c r="J138" s="144"/>
    </row>
    <row r="139" spans="1:10" s="69" customFormat="1" ht="14.25" hidden="1" customHeight="1" x14ac:dyDescent="0.35">
      <c r="A139" s="1"/>
      <c r="B139" s="29" t="s">
        <v>185</v>
      </c>
      <c r="C139" s="30" t="s">
        <v>186</v>
      </c>
      <c r="D139" s="31">
        <v>1000000</v>
      </c>
      <c r="E139" s="31">
        <v>701412</v>
      </c>
      <c r="F139" s="31">
        <v>0</v>
      </c>
      <c r="G139" s="31">
        <v>0</v>
      </c>
      <c r="H139" s="31">
        <v>0</v>
      </c>
      <c r="I139" s="31"/>
      <c r="J139" s="68"/>
    </row>
    <row r="140" spans="1:10" s="69" customFormat="1" ht="14.25" customHeight="1" x14ac:dyDescent="0.3">
      <c r="A140" s="1"/>
      <c r="B140" s="33" t="s">
        <v>187</v>
      </c>
      <c r="C140" s="30" t="s">
        <v>188</v>
      </c>
      <c r="D140" s="31">
        <v>0</v>
      </c>
      <c r="E140" s="31">
        <v>489795</v>
      </c>
      <c r="F140" s="31">
        <v>170575</v>
      </c>
      <c r="G140" s="31">
        <v>170575</v>
      </c>
      <c r="H140" s="31">
        <v>0</v>
      </c>
      <c r="I140" s="143"/>
      <c r="J140" s="144"/>
    </row>
    <row r="141" spans="1:10" s="69" customFormat="1" ht="14.25" customHeight="1" x14ac:dyDescent="0.3">
      <c r="A141" s="1"/>
      <c r="B141" s="33" t="s">
        <v>189</v>
      </c>
      <c r="C141" s="30" t="s">
        <v>190</v>
      </c>
      <c r="D141" s="31">
        <v>0</v>
      </c>
      <c r="E141" s="31">
        <v>2250</v>
      </c>
      <c r="F141" s="31">
        <v>2250</v>
      </c>
      <c r="G141" s="31">
        <v>2250</v>
      </c>
      <c r="H141" s="31">
        <v>0</v>
      </c>
      <c r="I141" s="143"/>
      <c r="J141" s="144"/>
    </row>
    <row r="142" spans="1:10" s="69" customFormat="1" ht="14.25" customHeight="1" x14ac:dyDescent="0.3">
      <c r="A142" s="1"/>
      <c r="B142" s="29" t="s">
        <v>191</v>
      </c>
      <c r="C142" s="30" t="s">
        <v>192</v>
      </c>
      <c r="D142" s="31">
        <v>0</v>
      </c>
      <c r="E142" s="31">
        <v>66477.009999999995</v>
      </c>
      <c r="F142" s="31">
        <v>48044</v>
      </c>
      <c r="G142" s="31">
        <v>48043.6</v>
      </c>
      <c r="H142" s="31">
        <v>0.40000000000145519</v>
      </c>
      <c r="I142" s="143"/>
      <c r="J142" s="144"/>
    </row>
    <row r="143" spans="1:10" s="69" customFormat="1" ht="14.25" customHeight="1" x14ac:dyDescent="0.3">
      <c r="A143" s="1"/>
      <c r="B143" s="33" t="s">
        <v>193</v>
      </c>
      <c r="C143" s="30" t="s">
        <v>194</v>
      </c>
      <c r="D143" s="31">
        <v>0</v>
      </c>
      <c r="E143" s="31">
        <v>113840.41</v>
      </c>
      <c r="F143" s="31">
        <v>113840</v>
      </c>
      <c r="G143" s="31">
        <v>113840.41</v>
      </c>
      <c r="H143" s="31">
        <v>-0.41000000000349246</v>
      </c>
      <c r="I143" s="143"/>
      <c r="J143" s="144"/>
    </row>
    <row r="144" spans="1:10" s="69" customFormat="1" ht="14.25" customHeight="1" x14ac:dyDescent="0.3">
      <c r="A144" s="1"/>
      <c r="B144" s="33" t="s">
        <v>195</v>
      </c>
      <c r="C144" s="30" t="s">
        <v>196</v>
      </c>
      <c r="D144" s="31">
        <v>0</v>
      </c>
      <c r="E144" s="31">
        <v>4570</v>
      </c>
      <c r="F144" s="31">
        <v>1050</v>
      </c>
      <c r="G144" s="31">
        <v>1050</v>
      </c>
      <c r="H144" s="31">
        <v>0</v>
      </c>
      <c r="I144" s="143"/>
      <c r="J144" s="144"/>
    </row>
    <row r="145" spans="1:10" s="69" customFormat="1" ht="14.25" customHeight="1" x14ac:dyDescent="0.3">
      <c r="A145" s="1"/>
      <c r="B145" s="33" t="s">
        <v>209</v>
      </c>
      <c r="C145" s="30" t="s">
        <v>210</v>
      </c>
      <c r="D145" s="31">
        <v>3000000</v>
      </c>
      <c r="E145" s="31">
        <v>3000000</v>
      </c>
      <c r="F145" s="31">
        <v>549541</v>
      </c>
      <c r="G145" s="31">
        <v>549541</v>
      </c>
      <c r="H145" s="31">
        <v>0</v>
      </c>
      <c r="I145" s="143" t="s">
        <v>1273</v>
      </c>
      <c r="J145" s="144"/>
    </row>
    <row r="146" spans="1:10" s="69" customFormat="1" ht="14.25" customHeight="1" x14ac:dyDescent="0.3">
      <c r="A146" s="1"/>
      <c r="B146" s="29" t="s">
        <v>215</v>
      </c>
      <c r="C146" s="30" t="s">
        <v>216</v>
      </c>
      <c r="D146" s="31">
        <v>2973160</v>
      </c>
      <c r="E146" s="31">
        <v>4308439.5</v>
      </c>
      <c r="F146" s="31">
        <v>1335280</v>
      </c>
      <c r="G146" s="31">
        <v>1335280</v>
      </c>
      <c r="H146" s="31">
        <v>0</v>
      </c>
      <c r="I146" s="143"/>
      <c r="J146" s="144"/>
    </row>
    <row r="147" spans="1:10" s="69" customFormat="1" ht="14.25" customHeight="1" x14ac:dyDescent="0.3">
      <c r="A147" s="1"/>
      <c r="B147" s="37"/>
      <c r="C147" s="38"/>
      <c r="D147" s="54"/>
      <c r="E147" s="53"/>
      <c r="F147" s="54"/>
      <c r="G147" s="53"/>
      <c r="H147" s="54"/>
      <c r="I147" s="141"/>
      <c r="J147" s="142"/>
    </row>
    <row r="148" spans="1:10" s="69" customFormat="1" ht="14.25" customHeight="1" x14ac:dyDescent="0.3">
      <c r="A148" s="1"/>
      <c r="B148" s="112" t="s">
        <v>1163</v>
      </c>
      <c r="C148" s="42"/>
      <c r="D148" s="43">
        <f>SUM(D56:D147)</f>
        <v>398498790</v>
      </c>
      <c r="E148" s="44">
        <f>SUM(E56:E147)</f>
        <v>344854277.51999998</v>
      </c>
      <c r="F148" s="43">
        <f>SUM(F107:F146)</f>
        <v>10301391</v>
      </c>
      <c r="G148" s="44">
        <f>SUM(G107:G146)</f>
        <v>10437612.209999999</v>
      </c>
      <c r="H148" s="43">
        <f t="shared" ref="H148" si="8">SUM(H107:H146)</f>
        <v>-136221.20999999979</v>
      </c>
      <c r="I148" s="139"/>
      <c r="J148" s="140"/>
    </row>
    <row r="150" spans="1:10" x14ac:dyDescent="0.3">
      <c r="F150" s="113"/>
      <c r="G150" s="113"/>
      <c r="H150" s="113"/>
      <c r="I150" s="113"/>
    </row>
  </sheetData>
  <mergeCells count="33">
    <mergeCell ref="I91:J91"/>
    <mergeCell ref="I90:J90"/>
    <mergeCell ref="I89:J89"/>
    <mergeCell ref="I118:J118"/>
    <mergeCell ref="I117:J117"/>
    <mergeCell ref="I116:J116"/>
    <mergeCell ref="I114:J114"/>
    <mergeCell ref="I112:J112"/>
    <mergeCell ref="I111:J111"/>
    <mergeCell ref="I110:J110"/>
    <mergeCell ref="I109:J109"/>
    <mergeCell ref="I107:J107"/>
    <mergeCell ref="I140:J140"/>
    <mergeCell ref="I138:J138"/>
    <mergeCell ref="I137:J137"/>
    <mergeCell ref="I136:J136"/>
    <mergeCell ref="I135:J135"/>
    <mergeCell ref="I120:J120"/>
    <mergeCell ref="I119:J119"/>
    <mergeCell ref="I148:J148"/>
    <mergeCell ref="I147:J147"/>
    <mergeCell ref="I146:J146"/>
    <mergeCell ref="I145:J145"/>
    <mergeCell ref="I144:J144"/>
    <mergeCell ref="I143:J143"/>
    <mergeCell ref="I142:J142"/>
    <mergeCell ref="I130:J130"/>
    <mergeCell ref="I128:J128"/>
    <mergeCell ref="I123:J123"/>
    <mergeCell ref="I124:J124"/>
    <mergeCell ref="I122:J122"/>
    <mergeCell ref="I121:J121"/>
    <mergeCell ref="I141:J141"/>
  </mergeCells>
  <pageMargins left="0" right="0" top="0.74803149606299213" bottom="0.74803149606299213" header="0.31496062992125984" footer="0.31496062992125984"/>
  <pageSetup paperSize="9" scale="90" orientation="landscape" r:id="rId1"/>
  <headerFooter>
    <oddFooter>&amp;LDok. 10143-15</oddFooter>
  </headerFooter>
  <ignoredErrors>
    <ignoredError sqref="F148:H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B38" zoomScaleNormal="100" workbookViewId="0">
      <selection activeCell="C41" sqref="C41"/>
    </sheetView>
  </sheetViews>
  <sheetFormatPr defaultRowHeight="14.4" x14ac:dyDescent="0.3"/>
  <cols>
    <col min="1" max="1" width="0" hidden="1" customWidth="1"/>
    <col min="2" max="2" width="7.33203125" customWidth="1"/>
    <col min="3" max="3" width="52.44140625" style="5" customWidth="1"/>
    <col min="4" max="5" width="11.44140625" hidden="1" customWidth="1"/>
    <col min="6" max="7" width="10.109375" bestFit="1" customWidth="1"/>
    <col min="8" max="8" width="10.88671875" customWidth="1"/>
    <col min="9" max="9" width="10.109375" bestFit="1" customWidth="1"/>
    <col min="10" max="10" width="43" customWidth="1"/>
  </cols>
  <sheetData>
    <row r="1" spans="1:10" x14ac:dyDescent="0.35">
      <c r="A1" s="3"/>
      <c r="B1" s="111" t="s">
        <v>1179</v>
      </c>
    </row>
    <row r="2" spans="1:10" x14ac:dyDescent="0.3">
      <c r="A2" s="3"/>
      <c r="B2" s="114" t="s">
        <v>1178</v>
      </c>
    </row>
    <row r="4" spans="1:10" x14ac:dyDescent="0.3">
      <c r="A4" s="6" t="s">
        <v>0</v>
      </c>
      <c r="B4" s="6"/>
      <c r="C4" s="7" t="s">
        <v>237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24" t="s">
        <v>1170</v>
      </c>
      <c r="J4" s="12" t="s">
        <v>1177</v>
      </c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28" t="s">
        <v>1171</v>
      </c>
      <c r="J5" s="20"/>
    </row>
    <row r="6" spans="1:10" ht="14.85" x14ac:dyDescent="0.35">
      <c r="A6" s="21"/>
      <c r="B6" s="13"/>
      <c r="C6" s="14"/>
      <c r="D6" s="26" t="s">
        <v>1176</v>
      </c>
      <c r="E6" s="17" t="s">
        <v>1176</v>
      </c>
      <c r="F6" s="26">
        <v>2014</v>
      </c>
      <c r="G6" s="17"/>
      <c r="H6" s="27"/>
      <c r="I6" s="28" t="s">
        <v>1172</v>
      </c>
      <c r="J6" s="20"/>
    </row>
    <row r="7" spans="1:10" ht="14.25" customHeight="1" x14ac:dyDescent="0.3">
      <c r="A7" s="1"/>
      <c r="B7" s="49" t="s">
        <v>238</v>
      </c>
      <c r="C7" s="30" t="s">
        <v>239</v>
      </c>
      <c r="D7" s="31">
        <v>350000</v>
      </c>
      <c r="E7" s="31">
        <v>60498</v>
      </c>
      <c r="F7" s="31">
        <v>350000</v>
      </c>
      <c r="G7" s="31">
        <v>60498</v>
      </c>
      <c r="H7" s="31">
        <f t="shared" ref="H7:H38" si="0">SUM(F7-G7)</f>
        <v>289502</v>
      </c>
      <c r="I7" s="31">
        <f>H7</f>
        <v>289502</v>
      </c>
      <c r="J7" s="32" t="s">
        <v>1186</v>
      </c>
    </row>
    <row r="8" spans="1:10" ht="14.25" customHeight="1" x14ac:dyDescent="0.3">
      <c r="A8" s="1"/>
      <c r="B8" s="29" t="s">
        <v>240</v>
      </c>
      <c r="C8" s="30" t="s">
        <v>241</v>
      </c>
      <c r="D8" s="31">
        <v>2000232</v>
      </c>
      <c r="E8" s="31">
        <v>-1082476.22</v>
      </c>
      <c r="F8" s="31">
        <v>-172270</v>
      </c>
      <c r="G8" s="31">
        <v>-251745</v>
      </c>
      <c r="H8" s="31">
        <f t="shared" si="0"/>
        <v>79475</v>
      </c>
      <c r="I8" s="31">
        <f>H8</f>
        <v>79475</v>
      </c>
      <c r="J8" s="68" t="s">
        <v>1205</v>
      </c>
    </row>
    <row r="9" spans="1:10" ht="14.25" customHeight="1" x14ac:dyDescent="0.3">
      <c r="A9" s="1"/>
      <c r="B9" s="29" t="s">
        <v>242</v>
      </c>
      <c r="C9" s="30" t="s">
        <v>243</v>
      </c>
      <c r="D9" s="31">
        <v>7706000</v>
      </c>
      <c r="E9" s="31">
        <v>7888959.6200000001</v>
      </c>
      <c r="F9" s="31">
        <v>-61545</v>
      </c>
      <c r="G9" s="31">
        <v>121414.32</v>
      </c>
      <c r="H9" s="31">
        <f t="shared" si="0"/>
        <v>-182959.32</v>
      </c>
      <c r="I9" s="31">
        <v>100000</v>
      </c>
      <c r="J9" s="68" t="s">
        <v>1206</v>
      </c>
    </row>
    <row r="10" spans="1:10" ht="14.25" customHeight="1" x14ac:dyDescent="0.3">
      <c r="A10" s="1"/>
      <c r="B10" s="29" t="s">
        <v>244</v>
      </c>
      <c r="C10" s="30" t="s">
        <v>245</v>
      </c>
      <c r="D10" s="31">
        <v>548250</v>
      </c>
      <c r="E10" s="31">
        <v>462001.4</v>
      </c>
      <c r="F10" s="31">
        <v>86248</v>
      </c>
      <c r="G10" s="31">
        <v>0</v>
      </c>
      <c r="H10" s="31">
        <f t="shared" si="0"/>
        <v>86248</v>
      </c>
      <c r="I10" s="31">
        <f>H10</f>
        <v>86248</v>
      </c>
      <c r="J10" s="68" t="s">
        <v>1207</v>
      </c>
    </row>
    <row r="11" spans="1:10" ht="14.25" customHeight="1" x14ac:dyDescent="0.3">
      <c r="A11" s="1"/>
      <c r="B11" s="29" t="s">
        <v>246</v>
      </c>
      <c r="C11" s="30" t="s">
        <v>247</v>
      </c>
      <c r="D11" s="31">
        <v>2500000</v>
      </c>
      <c r="E11" s="31">
        <v>2205608.12</v>
      </c>
      <c r="F11" s="31">
        <v>-229148</v>
      </c>
      <c r="G11" s="31">
        <v>-523541.74</v>
      </c>
      <c r="H11" s="31">
        <f t="shared" si="0"/>
        <v>294393.74</v>
      </c>
      <c r="I11" s="31">
        <v>0</v>
      </c>
      <c r="J11" s="68" t="s">
        <v>1208</v>
      </c>
    </row>
    <row r="12" spans="1:10" ht="14.25" customHeight="1" x14ac:dyDescent="0.3">
      <c r="A12" s="1"/>
      <c r="B12" s="29" t="s">
        <v>248</v>
      </c>
      <c r="C12" s="30" t="s">
        <v>249</v>
      </c>
      <c r="D12" s="31">
        <v>500000</v>
      </c>
      <c r="E12" s="31">
        <v>485481</v>
      </c>
      <c r="F12" s="31">
        <v>14519</v>
      </c>
      <c r="G12" s="31">
        <v>0</v>
      </c>
      <c r="H12" s="31">
        <f t="shared" si="0"/>
        <v>14519</v>
      </c>
      <c r="I12" s="31">
        <f>H12</f>
        <v>14519</v>
      </c>
      <c r="J12" s="68" t="s">
        <v>1207</v>
      </c>
    </row>
    <row r="13" spans="1:10" ht="14.25" hidden="1" customHeight="1" x14ac:dyDescent="0.3">
      <c r="A13" s="1"/>
      <c r="B13" s="29" t="s">
        <v>250</v>
      </c>
      <c r="C13" s="30" t="s">
        <v>251</v>
      </c>
      <c r="D13" s="31">
        <v>575288</v>
      </c>
      <c r="E13" s="31">
        <v>575288.01</v>
      </c>
      <c r="F13" s="31">
        <v>0</v>
      </c>
      <c r="G13" s="31">
        <v>0</v>
      </c>
      <c r="H13" s="31">
        <f t="shared" si="0"/>
        <v>0</v>
      </c>
      <c r="I13" s="31">
        <f t="shared" ref="I13:I39" si="1">H13</f>
        <v>0</v>
      </c>
      <c r="J13" s="68" t="s">
        <v>1209</v>
      </c>
    </row>
    <row r="14" spans="1:10" ht="14.25" customHeight="1" x14ac:dyDescent="0.3">
      <c r="A14" s="1"/>
      <c r="B14" s="33" t="s">
        <v>252</v>
      </c>
      <c r="C14" s="30" t="s">
        <v>253</v>
      </c>
      <c r="D14" s="31">
        <v>299712</v>
      </c>
      <c r="E14" s="31">
        <v>174241.77</v>
      </c>
      <c r="F14" s="31">
        <v>306461</v>
      </c>
      <c r="G14" s="31">
        <v>192089</v>
      </c>
      <c r="H14" s="31">
        <f t="shared" si="0"/>
        <v>114372</v>
      </c>
      <c r="I14" s="31">
        <f t="shared" si="1"/>
        <v>114372</v>
      </c>
      <c r="J14" s="68" t="s">
        <v>1210</v>
      </c>
    </row>
    <row r="15" spans="1:10" ht="14.25" customHeight="1" x14ac:dyDescent="0.3">
      <c r="A15" s="1"/>
      <c r="B15" s="33" t="s">
        <v>254</v>
      </c>
      <c r="C15" s="30" t="s">
        <v>255</v>
      </c>
      <c r="D15" s="31">
        <v>1900000</v>
      </c>
      <c r="E15" s="31">
        <v>2341120.34</v>
      </c>
      <c r="F15" s="31">
        <v>1900000</v>
      </c>
      <c r="G15" s="31">
        <v>2341120.34</v>
      </c>
      <c r="H15" s="31">
        <f t="shared" si="0"/>
        <v>-441120.33999999985</v>
      </c>
      <c r="I15" s="31">
        <f t="shared" si="1"/>
        <v>-441120.33999999985</v>
      </c>
      <c r="J15" s="32" t="s">
        <v>1186</v>
      </c>
    </row>
    <row r="16" spans="1:10" ht="14.25" customHeight="1" x14ac:dyDescent="0.3">
      <c r="A16" s="1"/>
      <c r="B16" s="33" t="s">
        <v>256</v>
      </c>
      <c r="C16" s="30" t="s">
        <v>257</v>
      </c>
      <c r="D16" s="31">
        <v>0</v>
      </c>
      <c r="E16" s="31">
        <v>0</v>
      </c>
      <c r="F16" s="31">
        <v>500000</v>
      </c>
      <c r="G16" s="31">
        <v>0</v>
      </c>
      <c r="H16" s="31">
        <f t="shared" si="0"/>
        <v>500000</v>
      </c>
      <c r="I16" s="31">
        <f t="shared" si="1"/>
        <v>500000</v>
      </c>
      <c r="J16" s="32" t="s">
        <v>1186</v>
      </c>
    </row>
    <row r="17" spans="1:10" ht="14.25" customHeight="1" x14ac:dyDescent="0.3">
      <c r="A17" s="1"/>
      <c r="B17" s="33" t="s">
        <v>258</v>
      </c>
      <c r="C17" s="30" t="s">
        <v>259</v>
      </c>
      <c r="D17" s="31">
        <v>500000</v>
      </c>
      <c r="E17" s="31">
        <v>541930.44999999995</v>
      </c>
      <c r="F17" s="31">
        <v>500000</v>
      </c>
      <c r="G17" s="31">
        <v>541930.44999999995</v>
      </c>
      <c r="H17" s="31">
        <f t="shared" si="0"/>
        <v>-41930.449999999953</v>
      </c>
      <c r="I17" s="31">
        <f t="shared" si="1"/>
        <v>-41930.449999999953</v>
      </c>
      <c r="J17" s="32" t="s">
        <v>1186</v>
      </c>
    </row>
    <row r="18" spans="1:10" ht="14.25" customHeight="1" x14ac:dyDescent="0.3">
      <c r="A18" s="1"/>
      <c r="B18" s="33" t="s">
        <v>260</v>
      </c>
      <c r="C18" s="30" t="s">
        <v>261</v>
      </c>
      <c r="D18" s="31">
        <v>0</v>
      </c>
      <c r="E18" s="31">
        <v>23043.56</v>
      </c>
      <c r="F18" s="31">
        <v>0</v>
      </c>
      <c r="G18" s="31">
        <v>23043.56</v>
      </c>
      <c r="H18" s="31">
        <f t="shared" si="0"/>
        <v>-23043.56</v>
      </c>
      <c r="I18" s="31">
        <f t="shared" si="1"/>
        <v>-23043.56</v>
      </c>
      <c r="J18" s="32" t="s">
        <v>1198</v>
      </c>
    </row>
    <row r="19" spans="1:10" ht="14.25" customHeight="1" x14ac:dyDescent="0.3">
      <c r="A19" s="1"/>
      <c r="B19" s="33" t="s">
        <v>262</v>
      </c>
      <c r="C19" s="30" t="s">
        <v>263</v>
      </c>
      <c r="D19" s="31">
        <v>4700000</v>
      </c>
      <c r="E19" s="31">
        <v>2464742.7200000002</v>
      </c>
      <c r="F19" s="31">
        <v>4700000</v>
      </c>
      <c r="G19" s="31">
        <v>2464742.7200000002</v>
      </c>
      <c r="H19" s="31">
        <f t="shared" si="0"/>
        <v>2235257.2799999998</v>
      </c>
      <c r="I19" s="31">
        <f t="shared" si="1"/>
        <v>2235257.2799999998</v>
      </c>
      <c r="J19" s="32" t="s">
        <v>1186</v>
      </c>
    </row>
    <row r="20" spans="1:10" ht="14.25" customHeight="1" x14ac:dyDescent="0.3">
      <c r="A20" s="1"/>
      <c r="B20" s="33" t="s">
        <v>264</v>
      </c>
      <c r="C20" s="30" t="s">
        <v>265</v>
      </c>
      <c r="D20" s="31">
        <v>0</v>
      </c>
      <c r="E20" s="31">
        <v>23700</v>
      </c>
      <c r="F20" s="31">
        <v>100000</v>
      </c>
      <c r="G20" s="31">
        <v>23700</v>
      </c>
      <c r="H20" s="31">
        <f t="shared" si="0"/>
        <v>76300</v>
      </c>
      <c r="I20" s="31">
        <f t="shared" si="1"/>
        <v>76300</v>
      </c>
      <c r="J20" s="32" t="s">
        <v>1186</v>
      </c>
    </row>
    <row r="21" spans="1:10" ht="14.25" customHeight="1" x14ac:dyDescent="0.3">
      <c r="A21" s="1"/>
      <c r="B21" s="33" t="s">
        <v>266</v>
      </c>
      <c r="C21" s="30" t="s">
        <v>267</v>
      </c>
      <c r="D21" s="31">
        <v>75000</v>
      </c>
      <c r="E21" s="31">
        <v>0</v>
      </c>
      <c r="F21" s="31">
        <v>75000</v>
      </c>
      <c r="G21" s="31">
        <v>0</v>
      </c>
      <c r="H21" s="31">
        <f t="shared" si="0"/>
        <v>75000</v>
      </c>
      <c r="I21" s="31">
        <f t="shared" si="1"/>
        <v>75000</v>
      </c>
      <c r="J21" s="32" t="s">
        <v>1186</v>
      </c>
    </row>
    <row r="22" spans="1:10" ht="14.25" customHeight="1" x14ac:dyDescent="0.3">
      <c r="A22" s="1"/>
      <c r="B22" s="33" t="s">
        <v>268</v>
      </c>
      <c r="C22" s="30" t="s">
        <v>269</v>
      </c>
      <c r="D22" s="31">
        <v>0</v>
      </c>
      <c r="E22" s="31">
        <v>80</v>
      </c>
      <c r="F22" s="31">
        <v>0</v>
      </c>
      <c r="G22" s="31">
        <v>80</v>
      </c>
      <c r="H22" s="31">
        <f t="shared" si="0"/>
        <v>-80</v>
      </c>
      <c r="I22" s="31">
        <f t="shared" si="1"/>
        <v>-80</v>
      </c>
      <c r="J22" s="32" t="s">
        <v>1186</v>
      </c>
    </row>
    <row r="23" spans="1:10" ht="14.25" customHeight="1" x14ac:dyDescent="0.3">
      <c r="A23" s="1"/>
      <c r="B23" s="33" t="s">
        <v>270</v>
      </c>
      <c r="C23" s="30" t="s">
        <v>271</v>
      </c>
      <c r="D23" s="31">
        <v>0</v>
      </c>
      <c r="E23" s="31">
        <v>8700</v>
      </c>
      <c r="F23" s="31">
        <v>0</v>
      </c>
      <c r="G23" s="31">
        <v>8700</v>
      </c>
      <c r="H23" s="31">
        <f t="shared" si="0"/>
        <v>-8700</v>
      </c>
      <c r="I23" s="31">
        <f t="shared" si="1"/>
        <v>-8700</v>
      </c>
      <c r="J23" s="32" t="s">
        <v>1186</v>
      </c>
    </row>
    <row r="24" spans="1:10" ht="14.25" hidden="1" customHeight="1" x14ac:dyDescent="0.35">
      <c r="A24" s="1"/>
      <c r="B24" s="29" t="s">
        <v>272</v>
      </c>
      <c r="C24" s="30" t="s">
        <v>273</v>
      </c>
      <c r="D24" s="31">
        <v>460000</v>
      </c>
      <c r="E24" s="31">
        <v>500647.01</v>
      </c>
      <c r="F24" s="31">
        <v>0</v>
      </c>
      <c r="G24" s="31">
        <v>0</v>
      </c>
      <c r="H24" s="31">
        <f t="shared" si="0"/>
        <v>0</v>
      </c>
      <c r="I24" s="31">
        <f t="shared" si="1"/>
        <v>0</v>
      </c>
      <c r="J24" s="32"/>
    </row>
    <row r="25" spans="1:10" ht="14.25" hidden="1" customHeight="1" x14ac:dyDescent="0.35">
      <c r="A25" s="1"/>
      <c r="B25" s="29" t="s">
        <v>274</v>
      </c>
      <c r="C25" s="30" t="s">
        <v>275</v>
      </c>
      <c r="D25" s="31">
        <v>400500</v>
      </c>
      <c r="E25" s="31">
        <v>399552.46</v>
      </c>
      <c r="F25" s="31">
        <v>0</v>
      </c>
      <c r="G25" s="31">
        <v>0</v>
      </c>
      <c r="H25" s="31">
        <f t="shared" si="0"/>
        <v>0</v>
      </c>
      <c r="I25" s="31">
        <f t="shared" si="1"/>
        <v>0</v>
      </c>
      <c r="J25" s="32"/>
    </row>
    <row r="26" spans="1:10" ht="14.25" customHeight="1" x14ac:dyDescent="0.3">
      <c r="A26" s="1"/>
      <c r="B26" s="33" t="s">
        <v>276</v>
      </c>
      <c r="C26" s="30" t="s">
        <v>277</v>
      </c>
      <c r="D26" s="31">
        <v>2250000</v>
      </c>
      <c r="E26" s="31">
        <v>3153275.18</v>
      </c>
      <c r="F26" s="31">
        <v>94303</v>
      </c>
      <c r="G26" s="31">
        <v>997578.2</v>
      </c>
      <c r="H26" s="31">
        <f t="shared" si="0"/>
        <v>-903275.2</v>
      </c>
      <c r="I26" s="31">
        <f t="shared" si="1"/>
        <v>-903275.2</v>
      </c>
      <c r="J26" s="32" t="s">
        <v>1197</v>
      </c>
    </row>
    <row r="27" spans="1:10" ht="14.25" hidden="1" customHeight="1" x14ac:dyDescent="0.35">
      <c r="A27" s="1"/>
      <c r="B27" s="29" t="s">
        <v>278</v>
      </c>
      <c r="C27" s="30" t="s">
        <v>279</v>
      </c>
      <c r="D27" s="31">
        <v>3919000</v>
      </c>
      <c r="E27" s="31">
        <v>3918999.8</v>
      </c>
      <c r="F27" s="31">
        <v>0</v>
      </c>
      <c r="G27" s="31">
        <v>0</v>
      </c>
      <c r="H27" s="31">
        <f t="shared" si="0"/>
        <v>0</v>
      </c>
      <c r="I27" s="31">
        <f t="shared" si="1"/>
        <v>0</v>
      </c>
      <c r="J27" s="32"/>
    </row>
    <row r="28" spans="1:10" ht="14.25" hidden="1" customHeight="1" x14ac:dyDescent="0.35">
      <c r="A28" s="1"/>
      <c r="B28" s="33" t="s">
        <v>280</v>
      </c>
      <c r="C28" s="30" t="s">
        <v>281</v>
      </c>
      <c r="D28" s="31">
        <v>66531</v>
      </c>
      <c r="E28" s="31">
        <v>66530.78</v>
      </c>
      <c r="F28" s="31">
        <v>0</v>
      </c>
      <c r="G28" s="31">
        <v>0</v>
      </c>
      <c r="H28" s="31">
        <f t="shared" si="0"/>
        <v>0</v>
      </c>
      <c r="I28" s="31">
        <f t="shared" si="1"/>
        <v>0</v>
      </c>
      <c r="J28" s="32"/>
    </row>
    <row r="29" spans="1:10" ht="14.25" hidden="1" customHeight="1" x14ac:dyDescent="0.35">
      <c r="A29" s="1"/>
      <c r="B29" s="33" t="s">
        <v>282</v>
      </c>
      <c r="C29" s="30" t="s">
        <v>283</v>
      </c>
      <c r="D29" s="31">
        <v>72135</v>
      </c>
      <c r="E29" s="31">
        <v>72134.899999999994</v>
      </c>
      <c r="F29" s="31">
        <v>0</v>
      </c>
      <c r="G29" s="31">
        <v>0</v>
      </c>
      <c r="H29" s="31">
        <f t="shared" si="0"/>
        <v>0</v>
      </c>
      <c r="I29" s="31">
        <f t="shared" si="1"/>
        <v>0</v>
      </c>
      <c r="J29" s="32"/>
    </row>
    <row r="30" spans="1:10" ht="14.25" hidden="1" customHeight="1" x14ac:dyDescent="0.35">
      <c r="A30" s="1"/>
      <c r="B30" s="33" t="s">
        <v>284</v>
      </c>
      <c r="C30" s="30" t="s">
        <v>285</v>
      </c>
      <c r="D30" s="31">
        <v>109233</v>
      </c>
      <c r="E30" s="31">
        <v>109236.48</v>
      </c>
      <c r="F30" s="31">
        <v>0</v>
      </c>
      <c r="G30" s="31">
        <v>0</v>
      </c>
      <c r="H30" s="31">
        <f t="shared" si="0"/>
        <v>0</v>
      </c>
      <c r="I30" s="31">
        <f t="shared" si="1"/>
        <v>0</v>
      </c>
      <c r="J30" s="32"/>
    </row>
    <row r="31" spans="1:10" ht="14.25" hidden="1" customHeight="1" x14ac:dyDescent="0.35">
      <c r="A31" s="1"/>
      <c r="B31" s="33" t="s">
        <v>286</v>
      </c>
      <c r="C31" s="30" t="s">
        <v>287</v>
      </c>
      <c r="D31" s="31">
        <v>100000</v>
      </c>
      <c r="E31" s="31">
        <v>0</v>
      </c>
      <c r="F31" s="31">
        <v>0</v>
      </c>
      <c r="G31" s="31">
        <v>0</v>
      </c>
      <c r="H31" s="31">
        <f t="shared" si="0"/>
        <v>0</v>
      </c>
      <c r="I31" s="31">
        <f t="shared" si="1"/>
        <v>0</v>
      </c>
      <c r="J31" s="32" t="s">
        <v>1199</v>
      </c>
    </row>
    <row r="32" spans="1:10" ht="14.25" customHeight="1" x14ac:dyDescent="0.3">
      <c r="A32" s="1"/>
      <c r="B32" s="33" t="s">
        <v>288</v>
      </c>
      <c r="C32" s="30" t="s">
        <v>289</v>
      </c>
      <c r="D32" s="31">
        <v>300000</v>
      </c>
      <c r="E32" s="31">
        <v>101600</v>
      </c>
      <c r="F32" s="31">
        <v>300000</v>
      </c>
      <c r="G32" s="31">
        <v>101600</v>
      </c>
      <c r="H32" s="31">
        <f t="shared" si="0"/>
        <v>198400</v>
      </c>
      <c r="I32" s="31">
        <f t="shared" si="1"/>
        <v>198400</v>
      </c>
      <c r="J32" s="32" t="s">
        <v>1186</v>
      </c>
    </row>
    <row r="33" spans="1:10" ht="14.25" customHeight="1" x14ac:dyDescent="0.3">
      <c r="A33" s="1"/>
      <c r="B33" s="33" t="s">
        <v>290</v>
      </c>
      <c r="C33" s="30" t="s">
        <v>291</v>
      </c>
      <c r="D33" s="31">
        <v>1560000</v>
      </c>
      <c r="E33" s="31">
        <v>0</v>
      </c>
      <c r="F33" s="31">
        <v>1560000</v>
      </c>
      <c r="G33" s="31">
        <v>0</v>
      </c>
      <c r="H33" s="31">
        <f t="shared" si="0"/>
        <v>1560000</v>
      </c>
      <c r="I33" s="31">
        <f t="shared" si="1"/>
        <v>1560000</v>
      </c>
      <c r="J33" s="32" t="s">
        <v>1186</v>
      </c>
    </row>
    <row r="34" spans="1:10" ht="14.25" customHeight="1" x14ac:dyDescent="0.3">
      <c r="A34" s="1"/>
      <c r="B34" s="33" t="s">
        <v>292</v>
      </c>
      <c r="C34" s="30" t="s">
        <v>293</v>
      </c>
      <c r="D34" s="31">
        <v>140000</v>
      </c>
      <c r="E34" s="31">
        <v>0</v>
      </c>
      <c r="F34" s="31">
        <v>140000</v>
      </c>
      <c r="G34" s="31">
        <v>0</v>
      </c>
      <c r="H34" s="31">
        <f t="shared" si="0"/>
        <v>140000</v>
      </c>
      <c r="I34" s="31">
        <f t="shared" si="1"/>
        <v>140000</v>
      </c>
      <c r="J34" s="32" t="s">
        <v>1186</v>
      </c>
    </row>
    <row r="35" spans="1:10" ht="14.25" customHeight="1" x14ac:dyDescent="0.3">
      <c r="A35" s="1"/>
      <c r="B35" s="33" t="s">
        <v>294</v>
      </c>
      <c r="C35" s="30" t="s">
        <v>295</v>
      </c>
      <c r="D35" s="31">
        <v>200000</v>
      </c>
      <c r="E35" s="31">
        <v>0</v>
      </c>
      <c r="F35" s="31">
        <v>200000</v>
      </c>
      <c r="G35" s="31">
        <v>0</v>
      </c>
      <c r="H35" s="31">
        <f t="shared" si="0"/>
        <v>200000</v>
      </c>
      <c r="I35" s="31">
        <f t="shared" si="1"/>
        <v>200000</v>
      </c>
      <c r="J35" s="32" t="s">
        <v>1186</v>
      </c>
    </row>
    <row r="36" spans="1:10" ht="14.25" customHeight="1" x14ac:dyDescent="0.3">
      <c r="A36" s="1"/>
      <c r="B36" s="33" t="s">
        <v>296</v>
      </c>
      <c r="C36" s="30" t="s">
        <v>297</v>
      </c>
      <c r="D36" s="31">
        <v>650402</v>
      </c>
      <c r="E36" s="31">
        <v>11264</v>
      </c>
      <c r="F36" s="31">
        <v>639138</v>
      </c>
      <c r="G36" s="31">
        <v>0</v>
      </c>
      <c r="H36" s="31">
        <f t="shared" si="0"/>
        <v>639138</v>
      </c>
      <c r="I36" s="31">
        <f t="shared" si="1"/>
        <v>639138</v>
      </c>
      <c r="J36" s="32" t="s">
        <v>1186</v>
      </c>
    </row>
    <row r="37" spans="1:10" ht="14.25" customHeight="1" x14ac:dyDescent="0.3">
      <c r="A37" s="1"/>
      <c r="B37" s="33" t="s">
        <v>298</v>
      </c>
      <c r="C37" s="30" t="s">
        <v>299</v>
      </c>
      <c r="D37" s="31">
        <v>91988</v>
      </c>
      <c r="E37" s="31">
        <v>125781.89</v>
      </c>
      <c r="F37" s="31">
        <v>-31649</v>
      </c>
      <c r="G37" s="31">
        <v>2144.9699999999998</v>
      </c>
      <c r="H37" s="31">
        <f t="shared" si="0"/>
        <v>-33793.97</v>
      </c>
      <c r="I37" s="31">
        <f t="shared" si="1"/>
        <v>-33793.97</v>
      </c>
      <c r="J37" s="32" t="s">
        <v>1186</v>
      </c>
    </row>
    <row r="38" spans="1:10" ht="14.25" customHeight="1" x14ac:dyDescent="0.3">
      <c r="A38" s="1"/>
      <c r="B38" s="33" t="s">
        <v>300</v>
      </c>
      <c r="C38" s="30" t="s">
        <v>301</v>
      </c>
      <c r="D38" s="31">
        <v>91989</v>
      </c>
      <c r="E38" s="31">
        <v>95363.86</v>
      </c>
      <c r="F38" s="31">
        <v>-3620</v>
      </c>
      <c r="G38" s="31">
        <v>-244.97</v>
      </c>
      <c r="H38" s="31">
        <f t="shared" si="0"/>
        <v>-3375.03</v>
      </c>
      <c r="I38" s="31">
        <f t="shared" si="1"/>
        <v>-3375.03</v>
      </c>
      <c r="J38" s="32" t="s">
        <v>1186</v>
      </c>
    </row>
    <row r="39" spans="1:10" ht="14.25" customHeight="1" x14ac:dyDescent="0.3">
      <c r="A39" s="1"/>
      <c r="B39" s="33" t="s">
        <v>302</v>
      </c>
      <c r="C39" s="30" t="s">
        <v>1283</v>
      </c>
      <c r="D39" s="31">
        <v>0</v>
      </c>
      <c r="E39" s="31">
        <v>600018</v>
      </c>
      <c r="F39" s="31">
        <v>0</v>
      </c>
      <c r="G39" s="31">
        <v>600018</v>
      </c>
      <c r="H39" s="31">
        <f t="shared" ref="H39:H65" si="2">SUM(F39-G39)</f>
        <v>-600018</v>
      </c>
      <c r="I39" s="31">
        <f t="shared" si="1"/>
        <v>-600018</v>
      </c>
      <c r="J39" s="32" t="s">
        <v>1186</v>
      </c>
    </row>
    <row r="40" spans="1:10" ht="14.25" hidden="1" customHeight="1" x14ac:dyDescent="0.35">
      <c r="A40" s="1"/>
      <c r="B40" s="33" t="s">
        <v>307</v>
      </c>
      <c r="C40" s="30" t="s">
        <v>308</v>
      </c>
      <c r="D40" s="31">
        <v>479967</v>
      </c>
      <c r="E40" s="31">
        <v>631104.99</v>
      </c>
      <c r="F40" s="31">
        <v>0</v>
      </c>
      <c r="G40" s="31">
        <v>0</v>
      </c>
      <c r="H40" s="31">
        <f t="shared" si="2"/>
        <v>0</v>
      </c>
      <c r="I40" s="31"/>
      <c r="J40" s="32"/>
    </row>
    <row r="41" spans="1:10" ht="14.25" customHeight="1" x14ac:dyDescent="0.3">
      <c r="A41" s="1"/>
      <c r="B41" s="33" t="s">
        <v>309</v>
      </c>
      <c r="C41" s="30" t="s">
        <v>310</v>
      </c>
      <c r="D41" s="31">
        <v>562102</v>
      </c>
      <c r="E41" s="31">
        <v>0</v>
      </c>
      <c r="F41" s="31">
        <v>562102</v>
      </c>
      <c r="G41" s="31">
        <v>0</v>
      </c>
      <c r="H41" s="31">
        <f t="shared" si="2"/>
        <v>562102</v>
      </c>
      <c r="I41" s="31">
        <f>H41</f>
        <v>562102</v>
      </c>
      <c r="J41" s="32" t="s">
        <v>1186</v>
      </c>
    </row>
    <row r="42" spans="1:10" ht="14.25" hidden="1" customHeight="1" x14ac:dyDescent="0.35">
      <c r="A42" s="1"/>
      <c r="B42" s="29" t="s">
        <v>313</v>
      </c>
      <c r="C42" s="30" t="s">
        <v>314</v>
      </c>
      <c r="D42" s="31">
        <v>2691500</v>
      </c>
      <c r="E42" s="31">
        <v>2689531.43</v>
      </c>
      <c r="F42" s="31">
        <v>0</v>
      </c>
      <c r="G42" s="31">
        <v>0</v>
      </c>
      <c r="H42" s="31">
        <f t="shared" si="2"/>
        <v>0</v>
      </c>
      <c r="I42" s="31"/>
      <c r="J42" s="32"/>
    </row>
    <row r="43" spans="1:10" ht="14.25" hidden="1" customHeight="1" x14ac:dyDescent="0.35">
      <c r="A43" s="1"/>
      <c r="B43" s="33" t="s">
        <v>315</v>
      </c>
      <c r="C43" s="30" t="s">
        <v>316</v>
      </c>
      <c r="D43" s="31">
        <v>75000</v>
      </c>
      <c r="E43" s="31">
        <v>75185</v>
      </c>
      <c r="F43" s="31">
        <v>0</v>
      </c>
      <c r="G43" s="31">
        <v>0</v>
      </c>
      <c r="H43" s="31">
        <f t="shared" si="2"/>
        <v>0</v>
      </c>
      <c r="I43" s="31"/>
      <c r="J43" s="32"/>
    </row>
    <row r="44" spans="1:10" ht="14.25" hidden="1" customHeight="1" x14ac:dyDescent="0.35">
      <c r="A44" s="1"/>
      <c r="B44" s="29" t="s">
        <v>317</v>
      </c>
      <c r="C44" s="30" t="s">
        <v>318</v>
      </c>
      <c r="D44" s="31">
        <v>163943</v>
      </c>
      <c r="E44" s="31">
        <v>163942.73000000001</v>
      </c>
      <c r="F44" s="31">
        <v>0</v>
      </c>
      <c r="G44" s="31">
        <v>0</v>
      </c>
      <c r="H44" s="31">
        <f t="shared" si="2"/>
        <v>0</v>
      </c>
      <c r="I44" s="31"/>
      <c r="J44" s="32"/>
    </row>
    <row r="45" spans="1:10" ht="14.25" hidden="1" customHeight="1" x14ac:dyDescent="0.35">
      <c r="A45" s="1"/>
      <c r="B45" s="29" t="s">
        <v>319</v>
      </c>
      <c r="C45" s="30" t="s">
        <v>320</v>
      </c>
      <c r="D45" s="31">
        <v>707412</v>
      </c>
      <c r="E45" s="31">
        <v>707411.75</v>
      </c>
      <c r="F45" s="31">
        <v>0</v>
      </c>
      <c r="G45" s="31">
        <v>0</v>
      </c>
      <c r="H45" s="31">
        <f t="shared" si="2"/>
        <v>0</v>
      </c>
      <c r="I45" s="31"/>
      <c r="J45" s="32"/>
    </row>
    <row r="46" spans="1:10" ht="14.25" hidden="1" customHeight="1" x14ac:dyDescent="0.35">
      <c r="A46" s="1"/>
      <c r="B46" s="29" t="s">
        <v>321</v>
      </c>
      <c r="C46" s="30" t="s">
        <v>322</v>
      </c>
      <c r="D46" s="31">
        <v>200401</v>
      </c>
      <c r="E46" s="31">
        <v>200400.73</v>
      </c>
      <c r="F46" s="31">
        <v>0</v>
      </c>
      <c r="G46" s="31">
        <v>0</v>
      </c>
      <c r="H46" s="31">
        <f t="shared" si="2"/>
        <v>0</v>
      </c>
      <c r="I46" s="31"/>
      <c r="J46" s="32"/>
    </row>
    <row r="47" spans="1:10" ht="14.25" hidden="1" customHeight="1" x14ac:dyDescent="0.35">
      <c r="A47" s="1"/>
      <c r="B47" s="33" t="s">
        <v>323</v>
      </c>
      <c r="C47" s="30" t="s">
        <v>324</v>
      </c>
      <c r="D47" s="31">
        <v>1000000</v>
      </c>
      <c r="E47" s="31">
        <v>999999.6</v>
      </c>
      <c r="F47" s="31">
        <v>0</v>
      </c>
      <c r="G47" s="31">
        <v>0</v>
      </c>
      <c r="H47" s="31">
        <f t="shared" si="2"/>
        <v>0</v>
      </c>
      <c r="I47" s="31"/>
      <c r="J47" s="32"/>
    </row>
    <row r="48" spans="1:10" ht="14.25" customHeight="1" x14ac:dyDescent="0.3">
      <c r="A48" s="1"/>
      <c r="B48" s="29" t="s">
        <v>325</v>
      </c>
      <c r="C48" s="30" t="s">
        <v>326</v>
      </c>
      <c r="D48" s="31">
        <v>29946217</v>
      </c>
      <c r="E48" s="31">
        <v>22042011.109999999</v>
      </c>
      <c r="F48" s="31">
        <v>11396135</v>
      </c>
      <c r="G48" s="31">
        <v>3491928.77</v>
      </c>
      <c r="H48" s="31">
        <f t="shared" si="2"/>
        <v>7904206.2300000004</v>
      </c>
      <c r="I48" s="31">
        <f>H48</f>
        <v>7904206.2300000004</v>
      </c>
      <c r="J48" s="32" t="s">
        <v>1186</v>
      </c>
    </row>
    <row r="49" spans="1:10" ht="14.25" customHeight="1" x14ac:dyDescent="0.3">
      <c r="A49" s="1"/>
      <c r="B49" s="33" t="s">
        <v>327</v>
      </c>
      <c r="C49" s="30" t="s">
        <v>328</v>
      </c>
      <c r="D49" s="31">
        <v>0</v>
      </c>
      <c r="E49" s="31">
        <v>-38303.26</v>
      </c>
      <c r="F49" s="31">
        <v>38303</v>
      </c>
      <c r="G49" s="31">
        <v>0</v>
      </c>
      <c r="H49" s="31">
        <f t="shared" si="2"/>
        <v>38303</v>
      </c>
      <c r="I49" s="31">
        <f t="shared" ref="I49:I53" si="3">H49</f>
        <v>38303</v>
      </c>
      <c r="J49" s="32" t="s">
        <v>1192</v>
      </c>
    </row>
    <row r="50" spans="1:10" ht="14.25" customHeight="1" x14ac:dyDescent="0.3">
      <c r="A50" s="1"/>
      <c r="B50" s="33" t="s">
        <v>329</v>
      </c>
      <c r="C50" s="30" t="s">
        <v>330</v>
      </c>
      <c r="D50" s="31">
        <v>0</v>
      </c>
      <c r="E50" s="31">
        <v>-35715.050000000003</v>
      </c>
      <c r="F50" s="31">
        <v>35715</v>
      </c>
      <c r="G50" s="31">
        <v>0</v>
      </c>
      <c r="H50" s="31">
        <f t="shared" si="2"/>
        <v>35715</v>
      </c>
      <c r="I50" s="31">
        <f t="shared" si="3"/>
        <v>35715</v>
      </c>
      <c r="J50" s="32" t="s">
        <v>1193</v>
      </c>
    </row>
    <row r="51" spans="1:10" ht="14.25" hidden="1" customHeight="1" x14ac:dyDescent="0.35">
      <c r="A51" s="1"/>
      <c r="B51" s="33" t="s">
        <v>331</v>
      </c>
      <c r="C51" s="30" t="s">
        <v>332</v>
      </c>
      <c r="D51" s="31">
        <v>350000</v>
      </c>
      <c r="E51" s="31">
        <v>221915.22</v>
      </c>
      <c r="F51" s="31">
        <v>0</v>
      </c>
      <c r="G51" s="31">
        <v>0</v>
      </c>
      <c r="H51" s="31">
        <f t="shared" si="2"/>
        <v>0</v>
      </c>
      <c r="I51" s="31">
        <f t="shared" si="3"/>
        <v>0</v>
      </c>
      <c r="J51" s="32"/>
    </row>
    <row r="52" spans="1:10" ht="14.25" hidden="1" customHeight="1" x14ac:dyDescent="0.35">
      <c r="A52" s="1"/>
      <c r="B52" s="29" t="s">
        <v>333</v>
      </c>
      <c r="C52" s="30" t="s">
        <v>334</v>
      </c>
      <c r="D52" s="31">
        <v>570000</v>
      </c>
      <c r="E52" s="31">
        <v>501097.49</v>
      </c>
      <c r="F52" s="31">
        <v>0</v>
      </c>
      <c r="G52" s="31">
        <v>0</v>
      </c>
      <c r="H52" s="31">
        <f t="shared" si="2"/>
        <v>0</v>
      </c>
      <c r="I52" s="31">
        <f t="shared" si="3"/>
        <v>0</v>
      </c>
      <c r="J52" s="32"/>
    </row>
    <row r="53" spans="1:10" ht="14.25" hidden="1" customHeight="1" x14ac:dyDescent="0.35">
      <c r="A53" s="1"/>
      <c r="B53" s="29" t="s">
        <v>335</v>
      </c>
      <c r="C53" s="30" t="s">
        <v>336</v>
      </c>
      <c r="D53" s="31">
        <v>400000</v>
      </c>
      <c r="E53" s="31">
        <v>400000</v>
      </c>
      <c r="F53" s="31">
        <v>0</v>
      </c>
      <c r="G53" s="31">
        <v>0</v>
      </c>
      <c r="H53" s="31">
        <f t="shared" si="2"/>
        <v>0</v>
      </c>
      <c r="I53" s="31">
        <f t="shared" si="3"/>
        <v>0</v>
      </c>
      <c r="J53" s="32"/>
    </row>
    <row r="54" spans="1:10" ht="14.25" customHeight="1" x14ac:dyDescent="0.3">
      <c r="A54" s="1"/>
      <c r="B54" s="29" t="s">
        <v>341</v>
      </c>
      <c r="C54" s="30" t="s">
        <v>342</v>
      </c>
      <c r="D54" s="31">
        <v>0</v>
      </c>
      <c r="E54" s="31"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2" t="s">
        <v>1194</v>
      </c>
    </row>
    <row r="55" spans="1:10" ht="14.25" hidden="1" customHeight="1" x14ac:dyDescent="0.3">
      <c r="A55" s="1"/>
      <c r="B55" s="29" t="s">
        <v>343</v>
      </c>
      <c r="C55" s="30" t="s">
        <v>1189</v>
      </c>
      <c r="D55" s="31">
        <v>4163000</v>
      </c>
      <c r="E55" s="31">
        <v>396217.26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2" t="s">
        <v>1191</v>
      </c>
    </row>
    <row r="56" spans="1:10" ht="14.25" hidden="1" customHeight="1" x14ac:dyDescent="0.35">
      <c r="A56" s="1"/>
      <c r="B56" s="29" t="s">
        <v>345</v>
      </c>
      <c r="C56" s="30" t="s">
        <v>346</v>
      </c>
      <c r="D56" s="31">
        <v>4900000</v>
      </c>
      <c r="E56" s="31">
        <v>4890036.7</v>
      </c>
      <c r="F56" s="31">
        <v>0</v>
      </c>
      <c r="G56" s="31">
        <v>0</v>
      </c>
      <c r="H56" s="31">
        <f t="shared" si="2"/>
        <v>0</v>
      </c>
      <c r="I56" s="31"/>
      <c r="J56" s="32"/>
    </row>
    <row r="57" spans="1:10" ht="14.25" hidden="1" customHeight="1" x14ac:dyDescent="0.35">
      <c r="A57" s="1"/>
      <c r="B57" s="29" t="s">
        <v>347</v>
      </c>
      <c r="C57" s="30" t="s">
        <v>348</v>
      </c>
      <c r="D57" s="31">
        <v>714635</v>
      </c>
      <c r="E57" s="31">
        <v>210615.3</v>
      </c>
      <c r="F57" s="31">
        <v>0</v>
      </c>
      <c r="G57" s="31">
        <v>0</v>
      </c>
      <c r="H57" s="31">
        <f t="shared" si="2"/>
        <v>0</v>
      </c>
      <c r="I57" s="31"/>
      <c r="J57" s="32"/>
    </row>
    <row r="58" spans="1:10" ht="14.25" hidden="1" customHeight="1" x14ac:dyDescent="0.35">
      <c r="A58" s="1"/>
      <c r="B58" s="29" t="s">
        <v>349</v>
      </c>
      <c r="C58" s="30" t="s">
        <v>350</v>
      </c>
      <c r="D58" s="31">
        <v>222000</v>
      </c>
      <c r="E58" s="31">
        <v>125091.75</v>
      </c>
      <c r="F58" s="31">
        <v>0</v>
      </c>
      <c r="G58" s="31">
        <v>0</v>
      </c>
      <c r="H58" s="31">
        <f t="shared" si="2"/>
        <v>0</v>
      </c>
      <c r="I58" s="31"/>
      <c r="J58" s="32"/>
    </row>
    <row r="59" spans="1:10" ht="14.25" customHeight="1" x14ac:dyDescent="0.3">
      <c r="A59" s="1"/>
      <c r="B59" s="29" t="s">
        <v>351</v>
      </c>
      <c r="C59" s="30" t="s">
        <v>352</v>
      </c>
      <c r="D59" s="31">
        <v>1000000</v>
      </c>
      <c r="E59" s="31">
        <v>492175.6</v>
      </c>
      <c r="F59" s="31">
        <v>1000000</v>
      </c>
      <c r="G59" s="31">
        <v>442175.6</v>
      </c>
      <c r="H59" s="31">
        <f t="shared" si="2"/>
        <v>557824.4</v>
      </c>
      <c r="I59" s="31">
        <f>H59</f>
        <v>557824.4</v>
      </c>
      <c r="J59" s="32" t="s">
        <v>1194</v>
      </c>
    </row>
    <row r="60" spans="1:10" ht="14.25" customHeight="1" x14ac:dyDescent="0.3">
      <c r="A60" s="1"/>
      <c r="B60" s="29" t="s">
        <v>353</v>
      </c>
      <c r="C60" s="30" t="s">
        <v>354</v>
      </c>
      <c r="D60" s="31">
        <v>3700000</v>
      </c>
      <c r="E60" s="31">
        <v>348230.12</v>
      </c>
      <c r="F60" s="31">
        <v>3700000</v>
      </c>
      <c r="G60" s="31">
        <v>174386</v>
      </c>
      <c r="H60" s="31">
        <f t="shared" si="2"/>
        <v>3525614</v>
      </c>
      <c r="I60" s="31">
        <f t="shared" ref="I60:I68" si="4">H60</f>
        <v>3525614</v>
      </c>
      <c r="J60" s="32" t="s">
        <v>1194</v>
      </c>
    </row>
    <row r="61" spans="1:10" ht="14.25" hidden="1" customHeight="1" x14ac:dyDescent="0.35">
      <c r="A61" s="1"/>
      <c r="B61" s="29" t="s">
        <v>355</v>
      </c>
      <c r="C61" s="30" t="s">
        <v>356</v>
      </c>
      <c r="D61" s="31">
        <v>2749564</v>
      </c>
      <c r="E61" s="31">
        <v>2787414.15</v>
      </c>
      <c r="F61" s="31">
        <v>0</v>
      </c>
      <c r="G61" s="31">
        <v>0</v>
      </c>
      <c r="H61" s="31">
        <f t="shared" si="2"/>
        <v>0</v>
      </c>
      <c r="I61" s="31">
        <f t="shared" si="4"/>
        <v>0</v>
      </c>
      <c r="J61" s="32"/>
    </row>
    <row r="62" spans="1:10" ht="14.25" hidden="1" customHeight="1" x14ac:dyDescent="0.35">
      <c r="A62" s="1"/>
      <c r="B62" s="29" t="s">
        <v>357</v>
      </c>
      <c r="C62" s="30" t="s">
        <v>358</v>
      </c>
      <c r="D62" s="31">
        <v>2200583</v>
      </c>
      <c r="E62" s="31">
        <v>-82583.5</v>
      </c>
      <c r="F62" s="31">
        <v>0</v>
      </c>
      <c r="G62" s="31">
        <v>0</v>
      </c>
      <c r="H62" s="31">
        <f t="shared" si="2"/>
        <v>0</v>
      </c>
      <c r="I62" s="31">
        <f t="shared" si="4"/>
        <v>0</v>
      </c>
      <c r="J62" s="32"/>
    </row>
    <row r="63" spans="1:10" ht="14.25" hidden="1" customHeight="1" x14ac:dyDescent="0.35">
      <c r="A63" s="1"/>
      <c r="B63" s="29" t="s">
        <v>359</v>
      </c>
      <c r="C63" s="30" t="s">
        <v>360</v>
      </c>
      <c r="D63" s="31">
        <v>1550000</v>
      </c>
      <c r="E63" s="31">
        <v>1397323.97</v>
      </c>
      <c r="F63" s="31">
        <v>0</v>
      </c>
      <c r="G63" s="31">
        <v>0</v>
      </c>
      <c r="H63" s="31">
        <f t="shared" si="2"/>
        <v>0</v>
      </c>
      <c r="I63" s="31">
        <f t="shared" si="4"/>
        <v>0</v>
      </c>
      <c r="J63" s="32"/>
    </row>
    <row r="64" spans="1:10" ht="14.25" hidden="1" customHeight="1" x14ac:dyDescent="0.35">
      <c r="A64" s="1"/>
      <c r="B64" s="29" t="s">
        <v>361</v>
      </c>
      <c r="C64" s="30" t="s">
        <v>362</v>
      </c>
      <c r="D64" s="31">
        <v>350000</v>
      </c>
      <c r="E64" s="31">
        <v>321171.33</v>
      </c>
      <c r="F64" s="31">
        <v>0</v>
      </c>
      <c r="G64" s="31">
        <v>0</v>
      </c>
      <c r="H64" s="31">
        <f t="shared" si="2"/>
        <v>0</v>
      </c>
      <c r="I64" s="31">
        <f t="shared" si="4"/>
        <v>0</v>
      </c>
      <c r="J64" s="32"/>
    </row>
    <row r="65" spans="1:10" ht="14.25" hidden="1" customHeight="1" x14ac:dyDescent="0.35">
      <c r="A65" s="1"/>
      <c r="B65" s="29" t="s">
        <v>363</v>
      </c>
      <c r="C65" s="30" t="s">
        <v>364</v>
      </c>
      <c r="D65" s="31">
        <v>1521305</v>
      </c>
      <c r="E65" s="31">
        <v>1475571.92</v>
      </c>
      <c r="F65" s="31">
        <v>0</v>
      </c>
      <c r="G65" s="31">
        <v>0</v>
      </c>
      <c r="H65" s="31">
        <f t="shared" si="2"/>
        <v>0</v>
      </c>
      <c r="I65" s="31">
        <f t="shared" si="4"/>
        <v>0</v>
      </c>
      <c r="J65" s="32"/>
    </row>
    <row r="66" spans="1:10" ht="14.25" hidden="1" customHeight="1" x14ac:dyDescent="0.35">
      <c r="A66" s="1"/>
      <c r="B66" s="29" t="s">
        <v>365</v>
      </c>
      <c r="C66" s="30" t="s">
        <v>366</v>
      </c>
      <c r="D66" s="31">
        <v>2875000</v>
      </c>
      <c r="E66" s="31">
        <v>2901416</v>
      </c>
      <c r="F66" s="31">
        <v>0</v>
      </c>
      <c r="G66" s="31">
        <v>0</v>
      </c>
      <c r="H66" s="31">
        <f t="shared" ref="H66:H82" si="5">SUM(F66-G66)</f>
        <v>0</v>
      </c>
      <c r="I66" s="31">
        <f t="shared" si="4"/>
        <v>0</v>
      </c>
      <c r="J66" s="32"/>
    </row>
    <row r="67" spans="1:10" ht="14.25" hidden="1" customHeight="1" x14ac:dyDescent="0.35">
      <c r="A67" s="1"/>
      <c r="B67" s="29" t="s">
        <v>367</v>
      </c>
      <c r="C67" s="30" t="s">
        <v>368</v>
      </c>
      <c r="D67" s="31">
        <v>200000</v>
      </c>
      <c r="E67" s="31">
        <v>138590.84</v>
      </c>
      <c r="F67" s="31">
        <v>0</v>
      </c>
      <c r="G67" s="31">
        <v>0</v>
      </c>
      <c r="H67" s="31">
        <f t="shared" si="5"/>
        <v>0</v>
      </c>
      <c r="I67" s="31">
        <f t="shared" si="4"/>
        <v>0</v>
      </c>
      <c r="J67" s="32"/>
    </row>
    <row r="68" spans="1:10" ht="14.25" hidden="1" customHeight="1" x14ac:dyDescent="0.35">
      <c r="A68" s="1"/>
      <c r="B68" s="29" t="s">
        <v>369</v>
      </c>
      <c r="C68" s="30" t="s">
        <v>370</v>
      </c>
      <c r="D68" s="31">
        <v>1436500</v>
      </c>
      <c r="E68" s="31">
        <v>1490826.15</v>
      </c>
      <c r="F68" s="31">
        <v>0</v>
      </c>
      <c r="G68" s="31">
        <v>0</v>
      </c>
      <c r="H68" s="31">
        <f t="shared" si="5"/>
        <v>0</v>
      </c>
      <c r="I68" s="31">
        <f t="shared" si="4"/>
        <v>0</v>
      </c>
      <c r="J68" s="32"/>
    </row>
    <row r="69" spans="1:10" ht="14.25" hidden="1" customHeight="1" x14ac:dyDescent="0.3">
      <c r="A69" s="1"/>
      <c r="B69" s="29" t="s">
        <v>399</v>
      </c>
      <c r="C69" s="30" t="s">
        <v>400</v>
      </c>
      <c r="D69" s="31">
        <v>500000</v>
      </c>
      <c r="E69" s="31">
        <v>0</v>
      </c>
      <c r="F69" s="31">
        <v>0</v>
      </c>
      <c r="G69" s="31">
        <v>0</v>
      </c>
      <c r="H69" s="31">
        <f t="shared" si="5"/>
        <v>0</v>
      </c>
      <c r="I69" s="31"/>
      <c r="J69" s="32"/>
    </row>
    <row r="70" spans="1:10" ht="14.25" customHeight="1" x14ac:dyDescent="0.3">
      <c r="A70" s="1"/>
      <c r="B70" s="33" t="s">
        <v>401</v>
      </c>
      <c r="C70" s="30" t="s">
        <v>402</v>
      </c>
      <c r="D70" s="31">
        <v>700000</v>
      </c>
      <c r="E70" s="31">
        <v>0</v>
      </c>
      <c r="F70" s="31">
        <v>700000</v>
      </c>
      <c r="G70" s="31">
        <v>0</v>
      </c>
      <c r="H70" s="31">
        <f t="shared" si="5"/>
        <v>700000</v>
      </c>
      <c r="I70" s="31">
        <f>H70</f>
        <v>700000</v>
      </c>
      <c r="J70" s="32" t="s">
        <v>1186</v>
      </c>
    </row>
    <row r="71" spans="1:10" ht="14.25" customHeight="1" x14ac:dyDescent="0.3">
      <c r="A71" s="1"/>
      <c r="B71" s="29" t="s">
        <v>403</v>
      </c>
      <c r="C71" s="30" t="s">
        <v>404</v>
      </c>
      <c r="D71" s="31">
        <v>9957000</v>
      </c>
      <c r="E71" s="31">
        <v>12236596.32</v>
      </c>
      <c r="F71" s="31">
        <v>-2275885</v>
      </c>
      <c r="G71" s="31">
        <v>3711.58</v>
      </c>
      <c r="H71" s="31">
        <f t="shared" si="5"/>
        <v>-2279596.58</v>
      </c>
      <c r="I71" s="31">
        <f t="shared" ref="I71:I80" si="6">H71</f>
        <v>-2279596.58</v>
      </c>
      <c r="J71" s="32" t="s">
        <v>1195</v>
      </c>
    </row>
    <row r="72" spans="1:10" ht="14.25" hidden="1" customHeight="1" x14ac:dyDescent="0.35">
      <c r="A72" s="1"/>
      <c r="B72" s="29" t="s">
        <v>405</v>
      </c>
      <c r="C72" s="30" t="s">
        <v>406</v>
      </c>
      <c r="D72" s="31">
        <v>1743000</v>
      </c>
      <c r="E72" s="31">
        <v>1936576.75</v>
      </c>
      <c r="F72" s="31">
        <v>0</v>
      </c>
      <c r="G72" s="31">
        <v>0</v>
      </c>
      <c r="H72" s="31">
        <f t="shared" si="5"/>
        <v>0</v>
      </c>
      <c r="I72" s="31">
        <f t="shared" si="6"/>
        <v>0</v>
      </c>
      <c r="J72" s="32"/>
    </row>
    <row r="73" spans="1:10" ht="14.25" hidden="1" customHeight="1" x14ac:dyDescent="0.35">
      <c r="A73" s="1"/>
      <c r="B73" s="29" t="s">
        <v>407</v>
      </c>
      <c r="C73" s="30" t="s">
        <v>408</v>
      </c>
      <c r="D73" s="31">
        <v>805334</v>
      </c>
      <c r="E73" s="31">
        <v>786725.99</v>
      </c>
      <c r="F73" s="31">
        <v>0</v>
      </c>
      <c r="G73" s="31">
        <v>0</v>
      </c>
      <c r="H73" s="31">
        <f t="shared" si="5"/>
        <v>0</v>
      </c>
      <c r="I73" s="31">
        <f t="shared" si="6"/>
        <v>0</v>
      </c>
      <c r="J73" s="32"/>
    </row>
    <row r="74" spans="1:10" ht="14.25" customHeight="1" x14ac:dyDescent="0.3">
      <c r="A74" s="1"/>
      <c r="B74" s="33" t="s">
        <v>409</v>
      </c>
      <c r="C74" s="30" t="s">
        <v>410</v>
      </c>
      <c r="D74" s="31">
        <v>2500000</v>
      </c>
      <c r="E74" s="31">
        <v>1932500.8</v>
      </c>
      <c r="F74" s="31">
        <v>2321300</v>
      </c>
      <c r="G74" s="31">
        <v>1753800.71</v>
      </c>
      <c r="H74" s="31">
        <f t="shared" si="5"/>
        <v>567499.29</v>
      </c>
      <c r="I74" s="31">
        <f t="shared" si="6"/>
        <v>567499.29</v>
      </c>
      <c r="J74" s="130" t="s">
        <v>1197</v>
      </c>
    </row>
    <row r="75" spans="1:10" ht="14.25" hidden="1" customHeight="1" x14ac:dyDescent="0.35">
      <c r="A75" s="1"/>
      <c r="B75" s="33" t="s">
        <v>411</v>
      </c>
      <c r="C75" s="30" t="s">
        <v>412</v>
      </c>
      <c r="D75" s="31">
        <v>2100000</v>
      </c>
      <c r="E75" s="31">
        <v>1798742.6</v>
      </c>
      <c r="F75" s="31">
        <v>0</v>
      </c>
      <c r="G75" s="31">
        <v>0</v>
      </c>
      <c r="H75" s="31">
        <f t="shared" si="5"/>
        <v>0</v>
      </c>
      <c r="I75" s="31">
        <f t="shared" si="6"/>
        <v>0</v>
      </c>
      <c r="J75" s="32"/>
    </row>
    <row r="76" spans="1:10" ht="14.25" hidden="1" customHeight="1" x14ac:dyDescent="0.35">
      <c r="A76" s="1"/>
      <c r="B76" s="33" t="s">
        <v>413</v>
      </c>
      <c r="C76" s="30" t="s">
        <v>414</v>
      </c>
      <c r="D76" s="31">
        <v>5000000</v>
      </c>
      <c r="E76" s="31">
        <v>4567655.8099999996</v>
      </c>
      <c r="F76" s="31">
        <v>0</v>
      </c>
      <c r="G76" s="31">
        <v>0</v>
      </c>
      <c r="H76" s="31">
        <f t="shared" si="5"/>
        <v>0</v>
      </c>
      <c r="I76" s="31">
        <f t="shared" si="6"/>
        <v>0</v>
      </c>
      <c r="J76" s="32"/>
    </row>
    <row r="77" spans="1:10" ht="14.25" hidden="1" customHeight="1" x14ac:dyDescent="0.35">
      <c r="A77" s="1"/>
      <c r="B77" s="33" t="s">
        <v>415</v>
      </c>
      <c r="C77" s="30" t="s">
        <v>416</v>
      </c>
      <c r="D77" s="31">
        <v>409000</v>
      </c>
      <c r="E77" s="31">
        <v>437340.08</v>
      </c>
      <c r="F77" s="31">
        <v>0</v>
      </c>
      <c r="G77" s="31">
        <v>0</v>
      </c>
      <c r="H77" s="31">
        <f t="shared" si="5"/>
        <v>0</v>
      </c>
      <c r="I77" s="31">
        <f t="shared" si="6"/>
        <v>0</v>
      </c>
      <c r="J77" s="32"/>
    </row>
    <row r="78" spans="1:10" ht="14.25" hidden="1" customHeight="1" x14ac:dyDescent="0.35">
      <c r="A78" s="1"/>
      <c r="B78" s="33" t="s">
        <v>417</v>
      </c>
      <c r="C78" s="30" t="s">
        <v>418</v>
      </c>
      <c r="D78" s="31">
        <v>350000</v>
      </c>
      <c r="E78" s="31">
        <v>0</v>
      </c>
      <c r="F78" s="31">
        <v>0</v>
      </c>
      <c r="G78" s="31">
        <v>0</v>
      </c>
      <c r="H78" s="31">
        <f t="shared" si="5"/>
        <v>0</v>
      </c>
      <c r="I78" s="31">
        <f t="shared" si="6"/>
        <v>0</v>
      </c>
      <c r="J78" s="32"/>
    </row>
    <row r="79" spans="1:10" ht="14.25" hidden="1" customHeight="1" x14ac:dyDescent="0.35">
      <c r="A79" s="1"/>
      <c r="B79" s="33" t="s">
        <v>419</v>
      </c>
      <c r="C79" s="30" t="s">
        <v>420</v>
      </c>
      <c r="D79" s="31">
        <v>2843200</v>
      </c>
      <c r="E79" s="31">
        <v>3061270.11</v>
      </c>
      <c r="F79" s="31">
        <v>0</v>
      </c>
      <c r="G79" s="31">
        <v>0</v>
      </c>
      <c r="H79" s="31">
        <f t="shared" si="5"/>
        <v>0</v>
      </c>
      <c r="I79" s="31">
        <f t="shared" si="6"/>
        <v>0</v>
      </c>
      <c r="J79" s="32"/>
    </row>
    <row r="80" spans="1:10" ht="14.25" customHeight="1" x14ac:dyDescent="0.3">
      <c r="A80" s="1"/>
      <c r="B80" s="33" t="s">
        <v>421</v>
      </c>
      <c r="C80" s="30" t="s">
        <v>422</v>
      </c>
      <c r="D80" s="31">
        <v>6165407</v>
      </c>
      <c r="E80" s="31">
        <v>6062831.5599999996</v>
      </c>
      <c r="F80" s="31">
        <v>189894</v>
      </c>
      <c r="G80" s="31">
        <v>87317.84</v>
      </c>
      <c r="H80" s="31">
        <f t="shared" si="5"/>
        <v>102576.16</v>
      </c>
      <c r="I80" s="31">
        <f t="shared" si="6"/>
        <v>102576.16</v>
      </c>
      <c r="J80" s="130" t="s">
        <v>1197</v>
      </c>
    </row>
    <row r="81" spans="1:10" ht="14.25" hidden="1" customHeight="1" x14ac:dyDescent="0.35">
      <c r="A81" s="1"/>
      <c r="B81" s="29" t="s">
        <v>423</v>
      </c>
      <c r="C81" s="30" t="s">
        <v>424</v>
      </c>
      <c r="D81" s="31">
        <v>339789</v>
      </c>
      <c r="E81" s="31">
        <v>339789</v>
      </c>
      <c r="F81" s="31">
        <v>0</v>
      </c>
      <c r="G81" s="31">
        <v>0</v>
      </c>
      <c r="H81" s="31">
        <f t="shared" si="5"/>
        <v>0</v>
      </c>
      <c r="I81" s="31"/>
      <c r="J81" s="32"/>
    </row>
    <row r="82" spans="1:10" ht="14.25" hidden="1" customHeight="1" x14ac:dyDescent="0.35">
      <c r="A82" s="1"/>
      <c r="B82" s="29" t="s">
        <v>425</v>
      </c>
      <c r="C82" s="30" t="s">
        <v>426</v>
      </c>
      <c r="D82" s="31">
        <v>421889</v>
      </c>
      <c r="E82" s="31">
        <v>421889.01</v>
      </c>
      <c r="F82" s="31">
        <v>0</v>
      </c>
      <c r="G82" s="31">
        <v>0</v>
      </c>
      <c r="H82" s="31">
        <f t="shared" si="5"/>
        <v>0</v>
      </c>
      <c r="I82" s="31"/>
      <c r="J82" s="32"/>
    </row>
    <row r="83" spans="1:10" ht="14.25" hidden="1" customHeight="1" x14ac:dyDescent="0.35">
      <c r="A83" s="1"/>
      <c r="B83" s="29" t="s">
        <v>427</v>
      </c>
      <c r="C83" s="30" t="s">
        <v>428</v>
      </c>
      <c r="D83" s="31">
        <v>281982</v>
      </c>
      <c r="E83" s="31">
        <v>281982.2</v>
      </c>
      <c r="F83" s="31">
        <v>0</v>
      </c>
      <c r="G83" s="31">
        <v>0</v>
      </c>
      <c r="H83" s="31">
        <f t="shared" ref="H83:H97" si="7">SUM(F83-G83)</f>
        <v>0</v>
      </c>
      <c r="I83" s="31"/>
      <c r="J83" s="32"/>
    </row>
    <row r="84" spans="1:10" ht="14.25" hidden="1" customHeight="1" x14ac:dyDescent="0.35">
      <c r="A84" s="1"/>
      <c r="B84" s="29" t="s">
        <v>429</v>
      </c>
      <c r="C84" s="30" t="s">
        <v>430</v>
      </c>
      <c r="D84" s="31">
        <v>200000</v>
      </c>
      <c r="E84" s="31">
        <v>60101.25</v>
      </c>
      <c r="F84" s="31">
        <v>0</v>
      </c>
      <c r="G84" s="31">
        <v>0</v>
      </c>
      <c r="H84" s="31">
        <f t="shared" si="7"/>
        <v>0</v>
      </c>
      <c r="I84" s="31"/>
      <c r="J84" s="32"/>
    </row>
    <row r="85" spans="1:10" ht="14.25" hidden="1" customHeight="1" x14ac:dyDescent="0.35">
      <c r="A85" s="1"/>
      <c r="B85" s="29" t="s">
        <v>431</v>
      </c>
      <c r="C85" s="30" t="s">
        <v>432</v>
      </c>
      <c r="D85" s="31">
        <v>973000</v>
      </c>
      <c r="E85" s="31">
        <v>640706.85</v>
      </c>
      <c r="F85" s="31">
        <v>0</v>
      </c>
      <c r="G85" s="31">
        <v>0</v>
      </c>
      <c r="H85" s="31">
        <f t="shared" si="7"/>
        <v>0</v>
      </c>
      <c r="I85" s="31"/>
      <c r="J85" s="32"/>
    </row>
    <row r="86" spans="1:10" ht="14.25" hidden="1" customHeight="1" x14ac:dyDescent="0.35">
      <c r="A86" s="1"/>
      <c r="B86" s="29" t="s">
        <v>433</v>
      </c>
      <c r="C86" s="30" t="s">
        <v>434</v>
      </c>
      <c r="D86" s="31">
        <v>300000</v>
      </c>
      <c r="E86" s="31">
        <v>276900</v>
      </c>
      <c r="F86" s="31">
        <v>0</v>
      </c>
      <c r="G86" s="31">
        <v>0</v>
      </c>
      <c r="H86" s="31">
        <f t="shared" si="7"/>
        <v>0</v>
      </c>
      <c r="I86" s="31"/>
      <c r="J86" s="32"/>
    </row>
    <row r="87" spans="1:10" ht="14.25" hidden="1" customHeight="1" x14ac:dyDescent="0.35">
      <c r="A87" s="1"/>
      <c r="B87" s="29" t="s">
        <v>435</v>
      </c>
      <c r="C87" s="30" t="s">
        <v>436</v>
      </c>
      <c r="D87" s="31">
        <v>500000</v>
      </c>
      <c r="E87" s="31">
        <v>260331.84</v>
      </c>
      <c r="F87" s="31">
        <v>0</v>
      </c>
      <c r="G87" s="31">
        <v>0</v>
      </c>
      <c r="H87" s="31">
        <f t="shared" si="7"/>
        <v>0</v>
      </c>
      <c r="I87" s="31"/>
      <c r="J87" s="32"/>
    </row>
    <row r="88" spans="1:10" ht="14.25" hidden="1" customHeight="1" x14ac:dyDescent="0.35">
      <c r="A88" s="1"/>
      <c r="B88" s="29" t="s">
        <v>437</v>
      </c>
      <c r="C88" s="30" t="s">
        <v>438</v>
      </c>
      <c r="D88" s="31">
        <v>422345</v>
      </c>
      <c r="E88" s="31">
        <v>386461.5</v>
      </c>
      <c r="F88" s="31">
        <v>0</v>
      </c>
      <c r="G88" s="31">
        <v>0</v>
      </c>
      <c r="H88" s="31">
        <f t="shared" si="7"/>
        <v>0</v>
      </c>
      <c r="I88" s="31"/>
      <c r="J88" s="32"/>
    </row>
    <row r="89" spans="1:10" ht="14.25" customHeight="1" x14ac:dyDescent="0.3">
      <c r="A89" s="1"/>
      <c r="B89" s="33" t="s">
        <v>439</v>
      </c>
      <c r="C89" s="30" t="s">
        <v>440</v>
      </c>
      <c r="D89" s="31">
        <v>2500000</v>
      </c>
      <c r="E89" s="31">
        <v>1515785.8</v>
      </c>
      <c r="F89" s="31">
        <v>1288115</v>
      </c>
      <c r="G89" s="31">
        <v>303900.56</v>
      </c>
      <c r="H89" s="31">
        <f t="shared" si="7"/>
        <v>984214.44</v>
      </c>
      <c r="I89" s="31">
        <f>H89</f>
        <v>984214.44</v>
      </c>
      <c r="J89" s="130" t="s">
        <v>1197</v>
      </c>
    </row>
    <row r="90" spans="1:10" ht="14.25" hidden="1" customHeight="1" x14ac:dyDescent="0.35">
      <c r="A90" s="1"/>
      <c r="B90" s="33" t="s">
        <v>441</v>
      </c>
      <c r="C90" s="30" t="s">
        <v>442</v>
      </c>
      <c r="D90" s="31">
        <v>2200000</v>
      </c>
      <c r="E90" s="31">
        <v>1756895.52</v>
      </c>
      <c r="F90" s="31">
        <v>0</v>
      </c>
      <c r="G90" s="31">
        <v>0</v>
      </c>
      <c r="H90" s="31">
        <f t="shared" si="7"/>
        <v>0</v>
      </c>
      <c r="I90" s="31">
        <f t="shared" ref="I90:I92" si="8">H90</f>
        <v>0</v>
      </c>
      <c r="J90" s="32"/>
    </row>
    <row r="91" spans="1:10" ht="14.25" customHeight="1" x14ac:dyDescent="0.25">
      <c r="A91" s="1"/>
      <c r="B91" s="33" t="s">
        <v>443</v>
      </c>
      <c r="C91" s="30" t="s">
        <v>444</v>
      </c>
      <c r="D91" s="31">
        <v>3700000</v>
      </c>
      <c r="E91" s="31">
        <v>4075225.85</v>
      </c>
      <c r="F91" s="31">
        <v>3700000</v>
      </c>
      <c r="G91" s="31">
        <v>4075225.85</v>
      </c>
      <c r="H91" s="31">
        <f t="shared" si="7"/>
        <v>-375225.85000000009</v>
      </c>
      <c r="I91" s="31">
        <f t="shared" si="8"/>
        <v>-375225.85000000009</v>
      </c>
      <c r="J91" s="32" t="s">
        <v>1196</v>
      </c>
    </row>
    <row r="92" spans="1:10" ht="14.25" customHeight="1" x14ac:dyDescent="0.3">
      <c r="A92" s="1"/>
      <c r="B92" s="33" t="s">
        <v>445</v>
      </c>
      <c r="C92" s="30" t="s">
        <v>446</v>
      </c>
      <c r="D92" s="31">
        <v>3960000</v>
      </c>
      <c r="E92" s="31">
        <v>1183577.27</v>
      </c>
      <c r="F92" s="31">
        <v>3196456</v>
      </c>
      <c r="G92" s="31">
        <v>420032.91</v>
      </c>
      <c r="H92" s="31">
        <f t="shared" si="7"/>
        <v>2776423.09</v>
      </c>
      <c r="I92" s="31">
        <f t="shared" si="8"/>
        <v>2776423.09</v>
      </c>
      <c r="J92" s="32" t="s">
        <v>1186</v>
      </c>
    </row>
    <row r="93" spans="1:10" ht="14.25" customHeight="1" x14ac:dyDescent="0.3">
      <c r="A93" s="1"/>
      <c r="B93" s="33" t="s">
        <v>448</v>
      </c>
      <c r="C93" s="30" t="s">
        <v>344</v>
      </c>
      <c r="D93" s="31">
        <v>3750000</v>
      </c>
      <c r="E93" s="31">
        <v>175147.15</v>
      </c>
      <c r="F93" s="31">
        <v>3750000</v>
      </c>
      <c r="G93" s="31">
        <v>175147.15</v>
      </c>
      <c r="H93" s="31">
        <f t="shared" si="7"/>
        <v>3574852.85</v>
      </c>
      <c r="I93" s="31">
        <f>H93</f>
        <v>3574852.85</v>
      </c>
      <c r="J93" s="32" t="s">
        <v>1198</v>
      </c>
    </row>
    <row r="94" spans="1:10" ht="14.25" customHeight="1" x14ac:dyDescent="0.3">
      <c r="A94" s="1"/>
      <c r="B94" s="33" t="s">
        <v>449</v>
      </c>
      <c r="C94" s="30" t="s">
        <v>358</v>
      </c>
      <c r="D94" s="31">
        <v>2700000</v>
      </c>
      <c r="E94" s="31">
        <v>2122207.4</v>
      </c>
      <c r="F94" s="31">
        <v>2700000</v>
      </c>
      <c r="G94" s="31">
        <v>2148487</v>
      </c>
      <c r="H94" s="31">
        <f t="shared" si="7"/>
        <v>551513</v>
      </c>
      <c r="I94" s="31">
        <f t="shared" ref="I94:I97" si="9">H94</f>
        <v>551513</v>
      </c>
      <c r="J94" s="130" t="s">
        <v>1197</v>
      </c>
    </row>
    <row r="95" spans="1:10" ht="14.25" customHeight="1" x14ac:dyDescent="0.3">
      <c r="A95" s="1"/>
      <c r="B95" s="33" t="s">
        <v>450</v>
      </c>
      <c r="C95" s="30" t="s">
        <v>451</v>
      </c>
      <c r="D95" s="31">
        <v>2600000</v>
      </c>
      <c r="E95" s="31">
        <v>2239057.81</v>
      </c>
      <c r="F95" s="31">
        <v>2600000</v>
      </c>
      <c r="G95" s="31">
        <v>2239057.81</v>
      </c>
      <c r="H95" s="31">
        <f t="shared" si="7"/>
        <v>360942.18999999994</v>
      </c>
      <c r="I95" s="31">
        <f t="shared" si="9"/>
        <v>360942.18999999994</v>
      </c>
      <c r="J95" s="32" t="s">
        <v>1198</v>
      </c>
    </row>
    <row r="96" spans="1:10" ht="14.25" customHeight="1" x14ac:dyDescent="0.3">
      <c r="A96" s="1"/>
      <c r="B96" s="33" t="s">
        <v>452</v>
      </c>
      <c r="C96" s="30" t="s">
        <v>453</v>
      </c>
      <c r="D96" s="31">
        <v>5105000</v>
      </c>
      <c r="E96" s="31">
        <v>3873903.5</v>
      </c>
      <c r="F96" s="31">
        <v>4782097</v>
      </c>
      <c r="G96" s="31">
        <v>2473781</v>
      </c>
      <c r="H96" s="31">
        <f t="shared" si="7"/>
        <v>2308316</v>
      </c>
      <c r="I96" s="31">
        <f t="shared" si="9"/>
        <v>2308316</v>
      </c>
      <c r="J96" s="32" t="s">
        <v>1198</v>
      </c>
    </row>
    <row r="97" spans="1:10" ht="14.25" customHeight="1" x14ac:dyDescent="0.3">
      <c r="A97" s="1"/>
      <c r="B97" s="50" t="s">
        <v>454</v>
      </c>
      <c r="C97" s="36" t="s">
        <v>455</v>
      </c>
      <c r="D97" s="51">
        <v>5457000</v>
      </c>
      <c r="E97" s="51">
        <v>379605.86</v>
      </c>
      <c r="F97" s="51">
        <v>5457000</v>
      </c>
      <c r="G97" s="51">
        <v>379605.86</v>
      </c>
      <c r="H97" s="51">
        <f t="shared" si="7"/>
        <v>5077394.1399999997</v>
      </c>
      <c r="I97" s="31">
        <f t="shared" si="9"/>
        <v>5077394.1399999997</v>
      </c>
      <c r="J97" s="4" t="s">
        <v>1198</v>
      </c>
    </row>
    <row r="98" spans="1:10" ht="14.25" customHeight="1" x14ac:dyDescent="0.25">
      <c r="A98" s="34"/>
      <c r="B98" s="52"/>
      <c r="C98" s="38"/>
      <c r="D98" s="53"/>
      <c r="E98" s="54"/>
      <c r="F98" s="53"/>
      <c r="G98" s="54"/>
      <c r="H98" s="53"/>
      <c r="I98" s="54"/>
      <c r="J98" s="12"/>
    </row>
    <row r="99" spans="1:10" ht="14.25" customHeight="1" x14ac:dyDescent="0.25">
      <c r="A99" s="35"/>
      <c r="B99" s="55"/>
      <c r="C99" s="42"/>
      <c r="D99" s="44">
        <f t="shared" ref="D99:I99" si="10">SUM(D7:D98)</f>
        <v>165279335</v>
      </c>
      <c r="E99" s="43">
        <f t="shared" si="10"/>
        <v>123587810.28999999</v>
      </c>
      <c r="F99" s="44">
        <f t="shared" si="10"/>
        <v>56108669</v>
      </c>
      <c r="G99" s="43">
        <f t="shared" si="10"/>
        <v>24871686.489999998</v>
      </c>
      <c r="H99" s="44">
        <f t="shared" si="10"/>
        <v>31236982.510000009</v>
      </c>
      <c r="I99" s="44">
        <f t="shared" si="10"/>
        <v>31225548.090000007</v>
      </c>
      <c r="J99" s="22"/>
    </row>
    <row r="100" spans="1:10" ht="14.25" customHeight="1" x14ac:dyDescent="0.25"/>
    <row r="101" spans="1:10" ht="14.25" customHeight="1" x14ac:dyDescent="0.25">
      <c r="B101" s="111" t="s">
        <v>1250</v>
      </c>
    </row>
    <row r="102" spans="1:10" ht="14.25" customHeight="1" x14ac:dyDescent="0.3">
      <c r="B102" t="s">
        <v>1249</v>
      </c>
    </row>
    <row r="103" spans="1:10" ht="14.25" customHeight="1" x14ac:dyDescent="0.25"/>
    <row r="104" spans="1:10" s="69" customFormat="1" x14ac:dyDescent="0.3">
      <c r="A104" s="6" t="s">
        <v>0</v>
      </c>
      <c r="B104" s="6"/>
      <c r="C104" s="7" t="s">
        <v>237</v>
      </c>
      <c r="D104" s="23" t="s">
        <v>2</v>
      </c>
      <c r="E104" s="9" t="s">
        <v>3</v>
      </c>
      <c r="F104" s="23" t="s">
        <v>1173</v>
      </c>
      <c r="G104" s="9" t="s">
        <v>5</v>
      </c>
      <c r="H104" s="10" t="s">
        <v>6</v>
      </c>
      <c r="I104" s="149" t="s">
        <v>1254</v>
      </c>
      <c r="J104" s="150"/>
    </row>
    <row r="105" spans="1:10" s="69" customFormat="1" x14ac:dyDescent="0.3">
      <c r="A105" s="13"/>
      <c r="B105" s="13"/>
      <c r="C105" s="25"/>
      <c r="D105" s="26" t="s">
        <v>1175</v>
      </c>
      <c r="E105" s="17" t="s">
        <v>1175</v>
      </c>
      <c r="F105" s="26" t="s">
        <v>1174</v>
      </c>
      <c r="G105" s="17">
        <v>2014</v>
      </c>
      <c r="H105" s="27" t="s">
        <v>9</v>
      </c>
      <c r="I105" s="147" t="s">
        <v>1255</v>
      </c>
      <c r="J105" s="148"/>
    </row>
    <row r="106" spans="1:10" s="69" customFormat="1" ht="15" x14ac:dyDescent="0.25">
      <c r="A106" s="21"/>
      <c r="B106" s="13"/>
      <c r="C106" s="14"/>
      <c r="D106" s="26" t="s">
        <v>1176</v>
      </c>
      <c r="E106" s="17" t="s">
        <v>1176</v>
      </c>
      <c r="F106" s="26">
        <v>2014</v>
      </c>
      <c r="G106" s="17"/>
      <c r="H106" s="27"/>
      <c r="I106" s="145"/>
      <c r="J106" s="146"/>
    </row>
    <row r="107" spans="1:10" s="69" customFormat="1" ht="14.25" customHeight="1" x14ac:dyDescent="0.25">
      <c r="A107" s="1"/>
      <c r="B107" s="115" t="s">
        <v>303</v>
      </c>
      <c r="C107" s="30" t="s">
        <v>304</v>
      </c>
      <c r="D107" s="31">
        <v>0</v>
      </c>
      <c r="E107" s="31">
        <v>-31920</v>
      </c>
      <c r="F107" s="31">
        <v>-421380</v>
      </c>
      <c r="G107" s="31">
        <v>-420300</v>
      </c>
      <c r="H107" s="31">
        <v>-1080</v>
      </c>
      <c r="I107" s="143"/>
      <c r="J107" s="144"/>
    </row>
    <row r="108" spans="1:10" s="69" customFormat="1" ht="14.25" customHeight="1" x14ac:dyDescent="0.3">
      <c r="A108" s="1"/>
      <c r="B108" s="33" t="s">
        <v>305</v>
      </c>
      <c r="C108" s="30" t="s">
        <v>306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143"/>
      <c r="J108" s="144"/>
    </row>
    <row r="109" spans="1:10" s="69" customFormat="1" ht="14.25" customHeight="1" x14ac:dyDescent="0.3">
      <c r="A109" s="1"/>
      <c r="B109" s="33" t="s">
        <v>311</v>
      </c>
      <c r="C109" s="30" t="s">
        <v>312</v>
      </c>
      <c r="D109" s="31">
        <v>0</v>
      </c>
      <c r="E109" s="31">
        <v>0</v>
      </c>
      <c r="F109" s="31">
        <v>-89170</v>
      </c>
      <c r="G109" s="31">
        <v>-89170</v>
      </c>
      <c r="H109" s="31">
        <v>0</v>
      </c>
      <c r="I109" s="143"/>
      <c r="J109" s="144"/>
    </row>
    <row r="110" spans="1:10" s="69" customFormat="1" ht="14.25" customHeight="1" x14ac:dyDescent="0.3">
      <c r="A110" s="1"/>
      <c r="B110" s="29" t="s">
        <v>337</v>
      </c>
      <c r="C110" s="30" t="s">
        <v>338</v>
      </c>
      <c r="D110" s="31">
        <v>286795</v>
      </c>
      <c r="E110" s="31">
        <v>1861019.23</v>
      </c>
      <c r="F110" s="31">
        <v>27125</v>
      </c>
      <c r="G110" s="31">
        <v>27125</v>
      </c>
      <c r="H110" s="31">
        <v>0</v>
      </c>
      <c r="I110" s="143"/>
      <c r="J110" s="144"/>
    </row>
    <row r="111" spans="1:10" s="69" customFormat="1" ht="14.25" hidden="1" customHeight="1" x14ac:dyDescent="0.3">
      <c r="A111" s="1"/>
      <c r="B111" s="29" t="s">
        <v>339</v>
      </c>
      <c r="C111" s="30" t="s">
        <v>1270</v>
      </c>
      <c r="D111" s="31">
        <v>1739562</v>
      </c>
      <c r="E111" s="31">
        <v>1577157.15</v>
      </c>
      <c r="F111" s="31">
        <v>0</v>
      </c>
      <c r="G111" s="31">
        <v>0</v>
      </c>
      <c r="H111" s="31">
        <v>0</v>
      </c>
      <c r="I111" s="143"/>
      <c r="J111" s="144"/>
    </row>
    <row r="112" spans="1:10" s="69" customFormat="1" ht="14.25" hidden="1" customHeight="1" x14ac:dyDescent="0.25">
      <c r="A112" s="1"/>
      <c r="B112" s="29" t="s">
        <v>371</v>
      </c>
      <c r="C112" s="30" t="s">
        <v>372</v>
      </c>
      <c r="D112" s="31">
        <v>78792</v>
      </c>
      <c r="E112" s="31">
        <v>2886770</v>
      </c>
      <c r="F112" s="31">
        <v>0</v>
      </c>
      <c r="G112" s="31">
        <v>0</v>
      </c>
      <c r="H112" s="31">
        <v>0</v>
      </c>
      <c r="I112" s="143"/>
      <c r="J112" s="144"/>
    </row>
    <row r="113" spans="1:10" s="69" customFormat="1" ht="14.25" hidden="1" customHeight="1" x14ac:dyDescent="0.25">
      <c r="A113" s="1"/>
      <c r="B113" s="29" t="s">
        <v>373</v>
      </c>
      <c r="C113" s="30" t="s">
        <v>374</v>
      </c>
      <c r="D113" s="31">
        <v>1807906</v>
      </c>
      <c r="E113" s="31">
        <v>1644528.25</v>
      </c>
      <c r="F113" s="31">
        <v>0</v>
      </c>
      <c r="G113" s="31">
        <v>0</v>
      </c>
      <c r="H113" s="31">
        <v>0</v>
      </c>
      <c r="I113" s="31"/>
      <c r="J113" s="68"/>
    </row>
    <row r="114" spans="1:10" s="69" customFormat="1" ht="14.25" hidden="1" customHeight="1" x14ac:dyDescent="0.25">
      <c r="A114" s="1"/>
      <c r="B114" s="29" t="s">
        <v>375</v>
      </c>
      <c r="C114" s="30" t="s">
        <v>376</v>
      </c>
      <c r="D114" s="31">
        <v>2500000</v>
      </c>
      <c r="E114" s="31">
        <v>2699520.73</v>
      </c>
      <c r="F114" s="31">
        <v>0</v>
      </c>
      <c r="G114" s="31">
        <v>0</v>
      </c>
      <c r="H114" s="31">
        <v>0</v>
      </c>
      <c r="I114" s="31"/>
      <c r="J114" s="68"/>
    </row>
    <row r="115" spans="1:10" s="69" customFormat="1" ht="14.25" hidden="1" customHeight="1" x14ac:dyDescent="0.25">
      <c r="A115" s="1"/>
      <c r="B115" s="29" t="s">
        <v>377</v>
      </c>
      <c r="C115" s="30" t="s">
        <v>378</v>
      </c>
      <c r="D115" s="31">
        <v>3000000</v>
      </c>
      <c r="E115" s="31">
        <v>2989976.9</v>
      </c>
      <c r="F115" s="31">
        <v>0</v>
      </c>
      <c r="G115" s="31">
        <v>0</v>
      </c>
      <c r="H115" s="31">
        <v>0</v>
      </c>
      <c r="I115" s="31"/>
      <c r="J115" s="68"/>
    </row>
    <row r="116" spans="1:10" s="69" customFormat="1" ht="14.25" hidden="1" customHeight="1" x14ac:dyDescent="0.25">
      <c r="A116" s="1"/>
      <c r="B116" s="29" t="s">
        <v>379</v>
      </c>
      <c r="C116" s="30" t="s">
        <v>380</v>
      </c>
      <c r="D116" s="31">
        <v>1707724</v>
      </c>
      <c r="E116" s="31">
        <v>1814497.88</v>
      </c>
      <c r="F116" s="31">
        <v>0</v>
      </c>
      <c r="G116" s="31">
        <v>0</v>
      </c>
      <c r="H116" s="31">
        <v>0</v>
      </c>
      <c r="I116" s="31"/>
      <c r="J116" s="68"/>
    </row>
    <row r="117" spans="1:10" s="69" customFormat="1" ht="14.25" hidden="1" customHeight="1" x14ac:dyDescent="0.25">
      <c r="A117" s="1"/>
      <c r="B117" s="29" t="s">
        <v>381</v>
      </c>
      <c r="C117" s="30" t="s">
        <v>382</v>
      </c>
      <c r="D117" s="31">
        <v>500000</v>
      </c>
      <c r="E117" s="31">
        <v>477665.21</v>
      </c>
      <c r="F117" s="31">
        <v>0</v>
      </c>
      <c r="G117" s="31">
        <v>0</v>
      </c>
      <c r="H117" s="31">
        <v>0</v>
      </c>
      <c r="I117" s="31"/>
      <c r="J117" s="68"/>
    </row>
    <row r="118" spans="1:10" s="69" customFormat="1" ht="14.25" hidden="1" customHeight="1" x14ac:dyDescent="0.25">
      <c r="A118" s="1"/>
      <c r="B118" s="29" t="s">
        <v>383</v>
      </c>
      <c r="C118" s="30" t="s">
        <v>384</v>
      </c>
      <c r="D118" s="31">
        <v>1548305</v>
      </c>
      <c r="E118" s="31">
        <v>1548305.04</v>
      </c>
      <c r="F118" s="31">
        <v>0</v>
      </c>
      <c r="G118" s="31">
        <v>0</v>
      </c>
      <c r="H118" s="31">
        <v>0</v>
      </c>
      <c r="I118" s="31"/>
      <c r="J118" s="68"/>
    </row>
    <row r="119" spans="1:10" s="69" customFormat="1" ht="14.25" hidden="1" customHeight="1" x14ac:dyDescent="0.25">
      <c r="A119" s="1"/>
      <c r="B119" s="29" t="s">
        <v>385</v>
      </c>
      <c r="C119" s="30" t="s">
        <v>386</v>
      </c>
      <c r="D119" s="31">
        <v>185000</v>
      </c>
      <c r="E119" s="31">
        <v>233276.91</v>
      </c>
      <c r="F119" s="31">
        <v>0</v>
      </c>
      <c r="G119" s="31">
        <v>0</v>
      </c>
      <c r="H119" s="31">
        <v>0</v>
      </c>
      <c r="I119" s="31"/>
      <c r="J119" s="68"/>
    </row>
    <row r="120" spans="1:10" s="69" customFormat="1" ht="14.25" hidden="1" customHeight="1" x14ac:dyDescent="0.25">
      <c r="A120" s="1"/>
      <c r="B120" s="29" t="s">
        <v>387</v>
      </c>
      <c r="C120" s="30" t="s">
        <v>388</v>
      </c>
      <c r="D120" s="31">
        <v>35798</v>
      </c>
      <c r="E120" s="31">
        <v>1847.9</v>
      </c>
      <c r="F120" s="31">
        <v>0</v>
      </c>
      <c r="G120" s="31">
        <v>0</v>
      </c>
      <c r="H120" s="31">
        <v>0</v>
      </c>
      <c r="I120" s="31"/>
      <c r="J120" s="68"/>
    </row>
    <row r="121" spans="1:10" s="69" customFormat="1" ht="14.25" hidden="1" customHeight="1" x14ac:dyDescent="0.25">
      <c r="A121" s="1"/>
      <c r="B121" s="29" t="s">
        <v>389</v>
      </c>
      <c r="C121" s="30" t="s">
        <v>390</v>
      </c>
      <c r="D121" s="31">
        <v>2058821</v>
      </c>
      <c r="E121" s="31">
        <v>1708196.94</v>
      </c>
      <c r="F121" s="31">
        <v>0</v>
      </c>
      <c r="G121" s="31">
        <v>0</v>
      </c>
      <c r="H121" s="31">
        <v>0</v>
      </c>
      <c r="I121" s="31"/>
      <c r="J121" s="68"/>
    </row>
    <row r="122" spans="1:10" s="69" customFormat="1" ht="14.25" hidden="1" customHeight="1" x14ac:dyDescent="0.25">
      <c r="A122" s="1"/>
      <c r="B122" s="29" t="s">
        <v>391</v>
      </c>
      <c r="C122" s="30" t="s">
        <v>392</v>
      </c>
      <c r="D122" s="31">
        <v>1941179</v>
      </c>
      <c r="E122" s="31">
        <v>1539262.22</v>
      </c>
      <c r="F122" s="31">
        <v>0</v>
      </c>
      <c r="G122" s="31">
        <v>0</v>
      </c>
      <c r="H122" s="31">
        <v>0</v>
      </c>
      <c r="I122" s="143"/>
      <c r="J122" s="144"/>
    </row>
    <row r="123" spans="1:10" s="69" customFormat="1" ht="14.25" hidden="1" customHeight="1" x14ac:dyDescent="0.25">
      <c r="A123" s="1"/>
      <c r="B123" s="29" t="s">
        <v>393</v>
      </c>
      <c r="C123" s="30" t="s">
        <v>394</v>
      </c>
      <c r="D123" s="31">
        <v>2000000</v>
      </c>
      <c r="E123" s="31">
        <v>1999998.95</v>
      </c>
      <c r="F123" s="31">
        <v>0</v>
      </c>
      <c r="G123" s="31">
        <v>0</v>
      </c>
      <c r="H123" s="31">
        <v>0</v>
      </c>
      <c r="I123" s="31"/>
      <c r="J123" s="68"/>
    </row>
    <row r="124" spans="1:10" s="69" customFormat="1" ht="14.25" hidden="1" customHeight="1" x14ac:dyDescent="0.25">
      <c r="A124" s="1"/>
      <c r="B124" s="29" t="s">
        <v>395</v>
      </c>
      <c r="C124" s="30" t="s">
        <v>396</v>
      </c>
      <c r="D124" s="31">
        <v>63500</v>
      </c>
      <c r="E124" s="31">
        <v>85251.44</v>
      </c>
      <c r="F124" s="31">
        <v>0</v>
      </c>
      <c r="G124" s="31">
        <v>0</v>
      </c>
      <c r="H124" s="31">
        <v>0</v>
      </c>
      <c r="I124" s="143"/>
      <c r="J124" s="144"/>
    </row>
    <row r="125" spans="1:10" s="69" customFormat="1" ht="14.25" hidden="1" customHeight="1" x14ac:dyDescent="0.3">
      <c r="A125" s="1"/>
      <c r="B125" s="33" t="s">
        <v>397</v>
      </c>
      <c r="C125" s="30" t="s">
        <v>398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143"/>
      <c r="J125" s="144"/>
    </row>
    <row r="126" spans="1:10" s="69" customFormat="1" ht="14.25" customHeight="1" x14ac:dyDescent="0.3">
      <c r="A126" s="1"/>
      <c r="B126" s="33" t="s">
        <v>447</v>
      </c>
      <c r="C126" s="30" t="s">
        <v>340</v>
      </c>
      <c r="D126" s="31">
        <v>300000</v>
      </c>
      <c r="E126" s="31">
        <v>326279.82</v>
      </c>
      <c r="F126" s="31">
        <v>300000</v>
      </c>
      <c r="G126" s="31">
        <v>300000</v>
      </c>
      <c r="H126" s="31">
        <v>0</v>
      </c>
      <c r="I126" s="137"/>
      <c r="J126" s="138"/>
    </row>
    <row r="127" spans="1:10" s="69" customFormat="1" ht="14.25" customHeight="1" x14ac:dyDescent="0.3">
      <c r="A127" s="34"/>
      <c r="B127" s="52"/>
      <c r="C127" s="38"/>
      <c r="D127" s="53"/>
      <c r="E127" s="54"/>
      <c r="F127" s="53"/>
      <c r="G127" s="54"/>
      <c r="H127" s="133"/>
      <c r="I127" s="151"/>
      <c r="J127" s="152"/>
    </row>
    <row r="128" spans="1:10" s="69" customFormat="1" ht="14.25" customHeight="1" x14ac:dyDescent="0.3">
      <c r="A128" s="35"/>
      <c r="B128" s="116" t="s">
        <v>1163</v>
      </c>
      <c r="C128" s="42"/>
      <c r="D128" s="44">
        <f>SUM(D37:D127)</f>
        <v>318429769</v>
      </c>
      <c r="E128" s="43">
        <f>SUM(E37:E127)</f>
        <v>246031095.76999995</v>
      </c>
      <c r="F128" s="44">
        <f>SUM(F107:F126)</f>
        <v>-183425</v>
      </c>
      <c r="G128" s="44">
        <f>SUM(G107:G126)</f>
        <v>-182345</v>
      </c>
      <c r="H128" s="134">
        <f>SUM(H107:H126)</f>
        <v>-1080</v>
      </c>
      <c r="I128" s="145"/>
      <c r="J128" s="146"/>
    </row>
    <row r="130" spans="6:9" ht="14.4" customHeight="1" x14ac:dyDescent="0.3">
      <c r="F130" s="113"/>
      <c r="G130" s="113"/>
      <c r="H130" s="113"/>
      <c r="I130" s="113"/>
    </row>
  </sheetData>
  <mergeCells count="15">
    <mergeCell ref="I128:J128"/>
    <mergeCell ref="I112:J112"/>
    <mergeCell ref="I104:J104"/>
    <mergeCell ref="I105:J105"/>
    <mergeCell ref="I106:J106"/>
    <mergeCell ref="I122:J122"/>
    <mergeCell ref="I124:J124"/>
    <mergeCell ref="I125:J125"/>
    <mergeCell ref="I111:J111"/>
    <mergeCell ref="I110:J110"/>
    <mergeCell ref="I109:J109"/>
    <mergeCell ref="I108:J108"/>
    <mergeCell ref="I107:J107"/>
    <mergeCell ref="I127:J127"/>
    <mergeCell ref="I126:J126"/>
  </mergeCells>
  <pageMargins left="3.937007874015748E-2" right="7.874015748031496E-2" top="0.74803149606299213" bottom="0.74803149606299213" header="0.31496062992125984" footer="0.31496062992125984"/>
  <pageSetup paperSize="9" orientation="landscape" r:id="rId1"/>
  <headerFooter>
    <oddFooter>&amp;LDok. 10143-15&amp;R&amp;P</oddFooter>
  </headerFooter>
  <ignoredErrors>
    <ignoredError sqref="F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opLeftCell="B47" zoomScale="115" zoomScaleNormal="115" workbookViewId="0">
      <selection activeCell="D173" sqref="D173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customWidth="1"/>
    <col min="6" max="7" width="10" customWidth="1"/>
    <col min="8" max="8" width="9.5546875" customWidth="1"/>
    <col min="9" max="9" width="10.44140625" customWidth="1"/>
    <col min="10" max="10" width="28.44140625" customWidth="1"/>
  </cols>
  <sheetData>
    <row r="1" spans="1:10" x14ac:dyDescent="0.3">
      <c r="A1" s="3"/>
      <c r="B1" s="111" t="s">
        <v>1180</v>
      </c>
    </row>
    <row r="2" spans="1:10" x14ac:dyDescent="0.3">
      <c r="A2" s="3"/>
      <c r="B2" s="114" t="s">
        <v>1178</v>
      </c>
    </row>
    <row r="4" spans="1:10" x14ac:dyDescent="0.3">
      <c r="A4" s="6" t="s">
        <v>0</v>
      </c>
      <c r="B4" s="6"/>
      <c r="C4" s="7" t="s">
        <v>456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24" t="s">
        <v>1170</v>
      </c>
      <c r="J4" s="12" t="s">
        <v>1177</v>
      </c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28" t="s">
        <v>1171</v>
      </c>
      <c r="J5" s="20"/>
    </row>
    <row r="6" spans="1:10" ht="14.85" x14ac:dyDescent="0.35">
      <c r="A6" s="21"/>
      <c r="B6" s="13"/>
      <c r="C6" s="14"/>
      <c r="D6" s="26" t="s">
        <v>1176</v>
      </c>
      <c r="E6" s="17" t="s">
        <v>1176</v>
      </c>
      <c r="F6" s="26">
        <v>2014</v>
      </c>
      <c r="G6" s="17"/>
      <c r="H6" s="27"/>
      <c r="I6" s="28" t="s">
        <v>1172</v>
      </c>
      <c r="J6" s="20"/>
    </row>
    <row r="7" spans="1:10" ht="14.25" hidden="1" customHeight="1" x14ac:dyDescent="0.25">
      <c r="A7" s="1"/>
      <c r="B7" s="29" t="s">
        <v>457</v>
      </c>
      <c r="C7" s="30" t="s">
        <v>458</v>
      </c>
      <c r="D7" s="31">
        <v>90000</v>
      </c>
      <c r="E7" s="31">
        <v>88058.75</v>
      </c>
      <c r="F7" s="31">
        <v>0</v>
      </c>
      <c r="G7" s="31">
        <v>0</v>
      </c>
      <c r="H7" s="31">
        <f t="shared" ref="H7:H15" si="0">SUM(F7-G7)</f>
        <v>0</v>
      </c>
      <c r="I7" s="31"/>
      <c r="J7" s="32"/>
    </row>
    <row r="8" spans="1:10" s="69" customFormat="1" ht="14.25" customHeight="1" x14ac:dyDescent="0.25">
      <c r="A8" s="1"/>
      <c r="B8" s="33" t="s">
        <v>459</v>
      </c>
      <c r="C8" s="30" t="s">
        <v>1263</v>
      </c>
      <c r="D8" s="31">
        <v>2937609</v>
      </c>
      <c r="E8" s="31">
        <v>2446510.7000000002</v>
      </c>
      <c r="F8" s="31"/>
      <c r="G8" s="31"/>
      <c r="H8" s="31"/>
      <c r="I8" s="31"/>
      <c r="J8" s="32"/>
    </row>
    <row r="9" spans="1:10" s="69" customFormat="1" ht="27" x14ac:dyDescent="0.3">
      <c r="A9" s="1"/>
      <c r="B9" s="29" t="s">
        <v>1257</v>
      </c>
      <c r="C9" s="117" t="s">
        <v>1260</v>
      </c>
      <c r="D9" s="31"/>
      <c r="E9" s="31"/>
      <c r="F9" s="31">
        <v>192389</v>
      </c>
      <c r="G9" s="31">
        <v>35000</v>
      </c>
      <c r="H9" s="31">
        <f>F9-G9</f>
        <v>157389</v>
      </c>
      <c r="I9" s="31">
        <f>H9</f>
        <v>157389</v>
      </c>
      <c r="J9" s="123" t="s">
        <v>1186</v>
      </c>
    </row>
    <row r="10" spans="1:10" s="69" customFormat="1" ht="14.25" customHeight="1" x14ac:dyDescent="0.3">
      <c r="A10" s="1"/>
      <c r="B10" s="29" t="s">
        <v>1258</v>
      </c>
      <c r="C10" s="124" t="s">
        <v>1261</v>
      </c>
      <c r="D10" s="31"/>
      <c r="E10" s="31"/>
      <c r="F10" s="31">
        <v>204903</v>
      </c>
      <c r="G10" s="31">
        <v>72961</v>
      </c>
      <c r="H10" s="122">
        <f t="shared" ref="H10:H11" si="1">F10-G10</f>
        <v>131942</v>
      </c>
      <c r="I10" s="122">
        <f t="shared" ref="I10:I11" si="2">H10</f>
        <v>131942</v>
      </c>
      <c r="J10" s="123" t="s">
        <v>1186</v>
      </c>
    </row>
    <row r="11" spans="1:10" s="69" customFormat="1" ht="14.25" customHeight="1" x14ac:dyDescent="0.3">
      <c r="A11" s="1"/>
      <c r="B11" s="29" t="s">
        <v>1259</v>
      </c>
      <c r="C11" s="124" t="s">
        <v>1262</v>
      </c>
      <c r="D11" s="31"/>
      <c r="E11" s="31"/>
      <c r="F11" s="31">
        <v>200000</v>
      </c>
      <c r="G11" s="31">
        <v>0</v>
      </c>
      <c r="H11" s="122">
        <f t="shared" si="1"/>
        <v>200000</v>
      </c>
      <c r="I11" s="122">
        <f t="shared" si="2"/>
        <v>200000</v>
      </c>
      <c r="J11" s="123" t="s">
        <v>1186</v>
      </c>
    </row>
    <row r="12" spans="1:10" ht="14.25" hidden="1" customHeight="1" x14ac:dyDescent="0.35">
      <c r="A12" s="1"/>
      <c r="B12" s="29" t="s">
        <v>461</v>
      </c>
      <c r="C12" s="30" t="s">
        <v>462</v>
      </c>
      <c r="D12" s="31">
        <v>27000000</v>
      </c>
      <c r="E12" s="31">
        <v>24603941</v>
      </c>
      <c r="F12" s="31">
        <v>0</v>
      </c>
      <c r="G12" s="31">
        <v>0</v>
      </c>
      <c r="H12" s="31">
        <f t="shared" si="0"/>
        <v>0</v>
      </c>
      <c r="I12" s="31"/>
      <c r="J12" s="32"/>
    </row>
    <row r="13" spans="1:10" ht="14.25" hidden="1" customHeight="1" x14ac:dyDescent="0.25">
      <c r="A13" s="1"/>
      <c r="B13" s="29" t="s">
        <v>463</v>
      </c>
      <c r="C13" s="30" t="s">
        <v>464</v>
      </c>
      <c r="D13" s="31">
        <v>3215833</v>
      </c>
      <c r="E13" s="31">
        <v>3207723.63</v>
      </c>
      <c r="F13" s="31">
        <v>0</v>
      </c>
      <c r="G13" s="31">
        <v>0</v>
      </c>
      <c r="H13" s="31">
        <f t="shared" si="0"/>
        <v>0</v>
      </c>
      <c r="I13" s="31"/>
      <c r="J13" s="32"/>
    </row>
    <row r="14" spans="1:10" ht="14.25" hidden="1" customHeight="1" x14ac:dyDescent="0.35">
      <c r="A14" s="1"/>
      <c r="B14" s="33" t="s">
        <v>525</v>
      </c>
      <c r="C14" s="30" t="s">
        <v>526</v>
      </c>
      <c r="D14" s="31">
        <v>1141000</v>
      </c>
      <c r="E14" s="31">
        <v>1146664.68</v>
      </c>
      <c r="F14" s="31">
        <v>0</v>
      </c>
      <c r="G14" s="31">
        <v>0</v>
      </c>
      <c r="H14" s="31">
        <f t="shared" si="0"/>
        <v>0</v>
      </c>
      <c r="I14" s="31"/>
      <c r="J14" s="32"/>
    </row>
    <row r="15" spans="1:10" ht="14.25" customHeight="1" x14ac:dyDescent="0.3">
      <c r="A15" s="1"/>
      <c r="B15" s="33" t="s">
        <v>527</v>
      </c>
      <c r="C15" s="30" t="s">
        <v>528</v>
      </c>
      <c r="D15" s="31">
        <v>1275000</v>
      </c>
      <c r="E15" s="31">
        <v>1216982.45</v>
      </c>
      <c r="F15" s="31">
        <v>420769</v>
      </c>
      <c r="G15" s="31">
        <v>362751.52</v>
      </c>
      <c r="H15" s="31">
        <f t="shared" si="0"/>
        <v>58017.479999999981</v>
      </c>
      <c r="I15" s="31">
        <f>H15</f>
        <v>58017.479999999981</v>
      </c>
      <c r="J15" s="32" t="s">
        <v>1186</v>
      </c>
    </row>
    <row r="16" spans="1:10" ht="14.25" hidden="1" customHeight="1" x14ac:dyDescent="0.35">
      <c r="A16" s="1"/>
      <c r="B16" s="29" t="s">
        <v>529</v>
      </c>
      <c r="C16" s="30" t="s">
        <v>530</v>
      </c>
      <c r="D16" s="31"/>
      <c r="E16" s="31"/>
      <c r="F16" s="31"/>
      <c r="G16" s="31"/>
      <c r="H16" s="31"/>
      <c r="I16" s="31"/>
      <c r="J16" s="32"/>
    </row>
    <row r="17" spans="1:10" ht="14.25" hidden="1" customHeight="1" x14ac:dyDescent="0.25">
      <c r="A17" s="1"/>
      <c r="B17" s="29" t="s">
        <v>531</v>
      </c>
      <c r="C17" s="30" t="s">
        <v>532</v>
      </c>
      <c r="D17" s="31">
        <v>434438</v>
      </c>
      <c r="E17" s="31">
        <v>434438.04</v>
      </c>
      <c r="F17" s="31">
        <v>0</v>
      </c>
      <c r="G17" s="31">
        <v>0</v>
      </c>
      <c r="H17" s="31">
        <f t="shared" ref="H17:H47" si="3">SUM(F17-G17)</f>
        <v>0</v>
      </c>
      <c r="I17" s="31"/>
      <c r="J17" s="32"/>
    </row>
    <row r="18" spans="1:10" ht="14.25" hidden="1" customHeight="1" x14ac:dyDescent="0.35">
      <c r="A18" s="1"/>
      <c r="B18" s="29" t="s">
        <v>533</v>
      </c>
      <c r="C18" s="30" t="s">
        <v>534</v>
      </c>
      <c r="D18" s="31">
        <v>51050</v>
      </c>
      <c r="E18" s="31">
        <v>51049.82</v>
      </c>
      <c r="F18" s="31">
        <v>0</v>
      </c>
      <c r="G18" s="31">
        <v>0</v>
      </c>
      <c r="H18" s="31">
        <f t="shared" si="3"/>
        <v>0</v>
      </c>
      <c r="I18" s="31"/>
      <c r="J18" s="32"/>
    </row>
    <row r="19" spans="1:10" ht="14.25" hidden="1" customHeight="1" x14ac:dyDescent="0.35">
      <c r="A19" s="1"/>
      <c r="B19" s="29" t="s">
        <v>535</v>
      </c>
      <c r="C19" s="30" t="s">
        <v>536</v>
      </c>
      <c r="D19" s="31">
        <v>39444</v>
      </c>
      <c r="E19" s="31">
        <v>39050</v>
      </c>
      <c r="F19" s="31">
        <v>0</v>
      </c>
      <c r="G19" s="31">
        <v>0</v>
      </c>
      <c r="H19" s="31">
        <f t="shared" si="3"/>
        <v>0</v>
      </c>
      <c r="I19" s="31"/>
      <c r="J19" s="32"/>
    </row>
    <row r="20" spans="1:10" ht="14.25" hidden="1" customHeight="1" x14ac:dyDescent="0.35">
      <c r="A20" s="1"/>
      <c r="B20" s="29" t="s">
        <v>537</v>
      </c>
      <c r="C20" s="30" t="s">
        <v>538</v>
      </c>
      <c r="D20" s="31">
        <v>268092</v>
      </c>
      <c r="E20" s="31">
        <v>266553.63</v>
      </c>
      <c r="F20" s="31">
        <v>0</v>
      </c>
      <c r="G20" s="31">
        <v>0</v>
      </c>
      <c r="H20" s="31">
        <f t="shared" si="3"/>
        <v>0</v>
      </c>
      <c r="I20" s="31"/>
      <c r="J20" s="32"/>
    </row>
    <row r="21" spans="1:10" ht="14.25" hidden="1" customHeight="1" x14ac:dyDescent="0.25">
      <c r="A21" s="1"/>
      <c r="B21" s="29" t="s">
        <v>539</v>
      </c>
      <c r="C21" s="30" t="s">
        <v>540</v>
      </c>
      <c r="D21" s="31">
        <v>33018</v>
      </c>
      <c r="E21" s="31">
        <v>33018.1</v>
      </c>
      <c r="F21" s="31">
        <v>0</v>
      </c>
      <c r="G21" s="31">
        <v>0</v>
      </c>
      <c r="H21" s="31">
        <f t="shared" si="3"/>
        <v>0</v>
      </c>
      <c r="I21" s="31"/>
      <c r="J21" s="32"/>
    </row>
    <row r="22" spans="1:10" ht="14.25" hidden="1" customHeight="1" x14ac:dyDescent="0.35">
      <c r="A22" s="1"/>
      <c r="B22" s="29" t="s">
        <v>541</v>
      </c>
      <c r="C22" s="30" t="s">
        <v>542</v>
      </c>
      <c r="D22" s="31">
        <v>1050</v>
      </c>
      <c r="E22" s="31">
        <v>1050</v>
      </c>
      <c r="F22" s="31">
        <v>0</v>
      </c>
      <c r="G22" s="31">
        <v>0</v>
      </c>
      <c r="H22" s="31">
        <f t="shared" si="3"/>
        <v>0</v>
      </c>
      <c r="I22" s="31"/>
      <c r="J22" s="32"/>
    </row>
    <row r="23" spans="1:10" ht="14.25" hidden="1" customHeight="1" x14ac:dyDescent="0.25">
      <c r="A23" s="1"/>
      <c r="B23" s="29" t="s">
        <v>545</v>
      </c>
      <c r="C23" s="30" t="s">
        <v>546</v>
      </c>
      <c r="D23" s="31">
        <v>215540</v>
      </c>
      <c r="E23" s="31">
        <v>215540.02</v>
      </c>
      <c r="F23" s="31">
        <v>0</v>
      </c>
      <c r="G23" s="31">
        <v>0</v>
      </c>
      <c r="H23" s="31">
        <f t="shared" si="3"/>
        <v>0</v>
      </c>
      <c r="I23" s="31"/>
      <c r="J23" s="32"/>
    </row>
    <row r="24" spans="1:10" ht="14.25" hidden="1" customHeight="1" x14ac:dyDescent="0.35">
      <c r="A24" s="1"/>
      <c r="B24" s="29" t="s">
        <v>547</v>
      </c>
      <c r="C24" s="30" t="s">
        <v>548</v>
      </c>
      <c r="D24" s="31">
        <v>600000</v>
      </c>
      <c r="E24" s="31">
        <v>601056.03</v>
      </c>
      <c r="F24" s="31">
        <v>0</v>
      </c>
      <c r="G24" s="31">
        <v>0</v>
      </c>
      <c r="H24" s="31">
        <f t="shared" si="3"/>
        <v>0</v>
      </c>
      <c r="I24" s="31"/>
      <c r="J24" s="32"/>
    </row>
    <row r="25" spans="1:10" ht="14.25" hidden="1" customHeight="1" x14ac:dyDescent="0.25">
      <c r="A25" s="1"/>
      <c r="B25" s="29" t="s">
        <v>549</v>
      </c>
      <c r="C25" s="30" t="s">
        <v>550</v>
      </c>
      <c r="D25" s="31">
        <v>280000</v>
      </c>
      <c r="E25" s="31">
        <v>279999.98</v>
      </c>
      <c r="F25" s="31">
        <v>0</v>
      </c>
      <c r="G25" s="31">
        <v>0</v>
      </c>
      <c r="H25" s="31">
        <f t="shared" si="3"/>
        <v>0</v>
      </c>
      <c r="I25" s="31"/>
      <c r="J25" s="32"/>
    </row>
    <row r="26" spans="1:10" ht="14.25" hidden="1" customHeight="1" x14ac:dyDescent="0.25">
      <c r="A26" s="1"/>
      <c r="B26" s="29" t="s">
        <v>551</v>
      </c>
      <c r="C26" s="30" t="s">
        <v>552</v>
      </c>
      <c r="D26" s="31">
        <v>160000</v>
      </c>
      <c r="E26" s="31">
        <v>160000</v>
      </c>
      <c r="F26" s="31">
        <v>0</v>
      </c>
      <c r="G26" s="31">
        <v>0</v>
      </c>
      <c r="H26" s="31">
        <f t="shared" si="3"/>
        <v>0</v>
      </c>
      <c r="I26" s="31"/>
      <c r="J26" s="32"/>
    </row>
    <row r="27" spans="1:10" ht="14.25" hidden="1" customHeight="1" x14ac:dyDescent="0.25">
      <c r="A27" s="1"/>
      <c r="B27" s="29" t="s">
        <v>553</v>
      </c>
      <c r="C27" s="30" t="s">
        <v>554</v>
      </c>
      <c r="D27" s="31">
        <v>0</v>
      </c>
      <c r="E27" s="31">
        <v>0</v>
      </c>
      <c r="F27" s="31">
        <v>0</v>
      </c>
      <c r="G27" s="31">
        <v>0</v>
      </c>
      <c r="H27" s="31">
        <f t="shared" si="3"/>
        <v>0</v>
      </c>
      <c r="I27" s="31"/>
      <c r="J27" s="32"/>
    </row>
    <row r="28" spans="1:10" ht="14.25" hidden="1" customHeight="1" x14ac:dyDescent="0.25">
      <c r="A28" s="1"/>
      <c r="B28" s="29" t="s">
        <v>555</v>
      </c>
      <c r="C28" s="30" t="s">
        <v>556</v>
      </c>
      <c r="D28" s="31">
        <v>1106089</v>
      </c>
      <c r="E28" s="31">
        <v>1107927.3600000001</v>
      </c>
      <c r="F28" s="31">
        <v>0</v>
      </c>
      <c r="G28" s="31">
        <v>0</v>
      </c>
      <c r="H28" s="31">
        <f t="shared" si="3"/>
        <v>0</v>
      </c>
      <c r="I28" s="31"/>
      <c r="J28" s="32"/>
    </row>
    <row r="29" spans="1:10" ht="14.25" hidden="1" customHeight="1" x14ac:dyDescent="0.25">
      <c r="A29" s="1"/>
      <c r="B29" s="29" t="s">
        <v>557</v>
      </c>
      <c r="C29" s="30" t="s">
        <v>558</v>
      </c>
      <c r="D29" s="31">
        <v>287354</v>
      </c>
      <c r="E29" s="31">
        <v>287354.71999999997</v>
      </c>
      <c r="F29" s="31">
        <v>0</v>
      </c>
      <c r="G29" s="31">
        <v>0</v>
      </c>
      <c r="H29" s="31">
        <f t="shared" si="3"/>
        <v>0</v>
      </c>
      <c r="I29" s="31"/>
      <c r="J29" s="32"/>
    </row>
    <row r="30" spans="1:10" ht="14.25" customHeight="1" x14ac:dyDescent="0.3">
      <c r="A30" s="1"/>
      <c r="B30" s="29" t="s">
        <v>559</v>
      </c>
      <c r="C30" s="30" t="s">
        <v>560</v>
      </c>
      <c r="D30" s="31">
        <v>19999780</v>
      </c>
      <c r="E30" s="31">
        <v>19463915.48</v>
      </c>
      <c r="F30" s="31">
        <v>18874906</v>
      </c>
      <c r="G30" s="31">
        <v>17441943</v>
      </c>
      <c r="H30" s="31">
        <f t="shared" si="3"/>
        <v>1432963</v>
      </c>
      <c r="I30" s="31">
        <f>H30</f>
        <v>1432963</v>
      </c>
      <c r="J30" s="32" t="s">
        <v>1186</v>
      </c>
    </row>
    <row r="31" spans="1:10" ht="14.25" hidden="1" customHeight="1" x14ac:dyDescent="0.35">
      <c r="A31" s="1"/>
      <c r="B31" s="29" t="s">
        <v>561</v>
      </c>
      <c r="C31" s="30" t="s">
        <v>562</v>
      </c>
      <c r="D31" s="31">
        <v>-270000</v>
      </c>
      <c r="E31" s="31">
        <v>-270000</v>
      </c>
      <c r="F31" s="31">
        <v>0</v>
      </c>
      <c r="G31" s="31">
        <v>0</v>
      </c>
      <c r="H31" s="31">
        <f t="shared" si="3"/>
        <v>0</v>
      </c>
      <c r="I31" s="31"/>
      <c r="J31" s="32"/>
    </row>
    <row r="32" spans="1:10" ht="14.25" hidden="1" customHeight="1" x14ac:dyDescent="0.35">
      <c r="A32" s="1"/>
      <c r="B32" s="29" t="s">
        <v>563</v>
      </c>
      <c r="C32" s="30" t="s">
        <v>564</v>
      </c>
      <c r="D32" s="31">
        <v>-162000</v>
      </c>
      <c r="E32" s="31">
        <v>-162000</v>
      </c>
      <c r="F32" s="31">
        <v>0</v>
      </c>
      <c r="G32" s="31">
        <v>0</v>
      </c>
      <c r="H32" s="31">
        <f t="shared" si="3"/>
        <v>0</v>
      </c>
      <c r="I32" s="31"/>
      <c r="J32" s="32"/>
    </row>
    <row r="33" spans="1:12" ht="14.25" customHeight="1" x14ac:dyDescent="0.3">
      <c r="A33" s="1"/>
      <c r="B33" s="33" t="s">
        <v>565</v>
      </c>
      <c r="C33" s="30" t="s">
        <v>566</v>
      </c>
      <c r="D33" s="31">
        <v>2643125</v>
      </c>
      <c r="E33" s="31">
        <v>2482438.56</v>
      </c>
      <c r="F33" s="31">
        <v>930627</v>
      </c>
      <c r="G33" s="31">
        <v>769773.3</v>
      </c>
      <c r="H33" s="31">
        <f t="shared" si="3"/>
        <v>160853.69999999995</v>
      </c>
      <c r="I33" s="31">
        <f>H33</f>
        <v>160853.69999999995</v>
      </c>
      <c r="J33" s="32" t="s">
        <v>1186</v>
      </c>
      <c r="L33" s="98"/>
    </row>
    <row r="34" spans="1:12" ht="14.25" hidden="1" customHeight="1" x14ac:dyDescent="0.25">
      <c r="A34" s="1"/>
      <c r="B34" s="33" t="s">
        <v>567</v>
      </c>
      <c r="C34" s="30" t="s">
        <v>568</v>
      </c>
      <c r="D34" s="31">
        <v>2000000</v>
      </c>
      <c r="E34" s="31">
        <v>1999928.33</v>
      </c>
      <c r="F34" s="31">
        <v>0</v>
      </c>
      <c r="G34" s="31">
        <v>0</v>
      </c>
      <c r="H34" s="31">
        <f t="shared" si="3"/>
        <v>0</v>
      </c>
      <c r="I34" s="31"/>
      <c r="J34" s="32"/>
    </row>
    <row r="35" spans="1:12" ht="14.25" customHeight="1" x14ac:dyDescent="0.3">
      <c r="A35" s="1"/>
      <c r="B35" s="33" t="s">
        <v>569</v>
      </c>
      <c r="C35" s="30" t="s">
        <v>570</v>
      </c>
      <c r="D35" s="31">
        <v>2273930</v>
      </c>
      <c r="E35" s="31">
        <v>1254068.5900000001</v>
      </c>
      <c r="F35" s="31">
        <v>2500000</v>
      </c>
      <c r="G35" s="31">
        <v>1281901</v>
      </c>
      <c r="H35" s="31">
        <f t="shared" si="3"/>
        <v>1218099</v>
      </c>
      <c r="I35" s="31">
        <f>H35</f>
        <v>1218099</v>
      </c>
      <c r="J35" s="32" t="s">
        <v>1186</v>
      </c>
    </row>
    <row r="36" spans="1:12" ht="14.25" customHeight="1" x14ac:dyDescent="0.3">
      <c r="A36" s="1"/>
      <c r="B36" s="33" t="s">
        <v>571</v>
      </c>
      <c r="C36" s="30" t="s">
        <v>460</v>
      </c>
      <c r="D36" s="31">
        <v>686974</v>
      </c>
      <c r="E36" s="31">
        <v>474778.32</v>
      </c>
      <c r="F36" s="31">
        <v>350977</v>
      </c>
      <c r="G36" s="31">
        <v>137742</v>
      </c>
      <c r="H36" s="31">
        <f t="shared" si="3"/>
        <v>213235</v>
      </c>
      <c r="I36" s="31">
        <f>H36</f>
        <v>213235</v>
      </c>
      <c r="J36" s="32" t="s">
        <v>1186</v>
      </c>
    </row>
    <row r="37" spans="1:12" ht="14.25" hidden="1" customHeight="1" x14ac:dyDescent="0.25">
      <c r="A37" s="1"/>
      <c r="B37" s="29" t="s">
        <v>572</v>
      </c>
      <c r="C37" s="30" t="s">
        <v>573</v>
      </c>
      <c r="D37" s="31">
        <v>45000</v>
      </c>
      <c r="E37" s="31">
        <v>45000</v>
      </c>
      <c r="F37" s="31">
        <v>0</v>
      </c>
      <c r="G37" s="31">
        <v>0</v>
      </c>
      <c r="H37" s="31">
        <f t="shared" si="3"/>
        <v>0</v>
      </c>
      <c r="I37" s="31"/>
      <c r="J37" s="32"/>
    </row>
    <row r="38" spans="1:12" ht="14.25" customHeight="1" x14ac:dyDescent="0.3">
      <c r="A38" s="1"/>
      <c r="B38" s="33" t="s">
        <v>574</v>
      </c>
      <c r="C38" s="30" t="s">
        <v>575</v>
      </c>
      <c r="D38" s="31">
        <v>580826</v>
      </c>
      <c r="E38" s="31">
        <v>580826.06999999995</v>
      </c>
      <c r="F38" s="31">
        <v>0</v>
      </c>
      <c r="G38" s="31">
        <v>0</v>
      </c>
      <c r="H38" s="31">
        <f t="shared" si="3"/>
        <v>0</v>
      </c>
      <c r="I38" s="31"/>
      <c r="J38" s="99" t="s">
        <v>1245</v>
      </c>
    </row>
    <row r="39" spans="1:12" ht="14.25" hidden="1" customHeight="1" x14ac:dyDescent="0.35">
      <c r="A39" s="1"/>
      <c r="B39" s="29" t="s">
        <v>576</v>
      </c>
      <c r="C39" s="30" t="s">
        <v>577</v>
      </c>
      <c r="D39" s="31">
        <v>0</v>
      </c>
      <c r="E39" s="31">
        <v>0</v>
      </c>
      <c r="F39" s="31">
        <v>0</v>
      </c>
      <c r="G39" s="31">
        <v>0</v>
      </c>
      <c r="H39" s="31">
        <f t="shared" si="3"/>
        <v>0</v>
      </c>
      <c r="I39" s="31"/>
      <c r="J39" s="32"/>
    </row>
    <row r="40" spans="1:12" ht="14.25" hidden="1" customHeight="1" x14ac:dyDescent="0.35">
      <c r="A40" s="1"/>
      <c r="B40" s="29" t="s">
        <v>578</v>
      </c>
      <c r="C40" s="30" t="s">
        <v>579</v>
      </c>
      <c r="D40" s="31">
        <v>50000</v>
      </c>
      <c r="E40" s="31">
        <v>50000</v>
      </c>
      <c r="F40" s="31">
        <v>0</v>
      </c>
      <c r="G40" s="31">
        <v>0</v>
      </c>
      <c r="H40" s="31">
        <f t="shared" si="3"/>
        <v>0</v>
      </c>
      <c r="I40" s="31"/>
      <c r="J40" s="32"/>
    </row>
    <row r="41" spans="1:12" ht="14.25" hidden="1" customHeight="1" x14ac:dyDescent="0.35">
      <c r="A41" s="1"/>
      <c r="B41" s="29" t="s">
        <v>580</v>
      </c>
      <c r="C41" s="30" t="s">
        <v>581</v>
      </c>
      <c r="D41" s="31">
        <v>26000</v>
      </c>
      <c r="E41" s="31">
        <v>26000</v>
      </c>
      <c r="F41" s="31">
        <v>0</v>
      </c>
      <c r="G41" s="31">
        <v>0</v>
      </c>
      <c r="H41" s="31">
        <f t="shared" si="3"/>
        <v>0</v>
      </c>
      <c r="I41" s="31"/>
      <c r="J41" s="32"/>
    </row>
    <row r="42" spans="1:12" ht="14.25" hidden="1" customHeight="1" x14ac:dyDescent="0.25">
      <c r="A42" s="1"/>
      <c r="B42" s="29" t="s">
        <v>582</v>
      </c>
      <c r="C42" s="30" t="s">
        <v>583</v>
      </c>
      <c r="D42" s="31">
        <v>92069</v>
      </c>
      <c r="E42" s="31">
        <v>92069.2</v>
      </c>
      <c r="F42" s="31">
        <v>0</v>
      </c>
      <c r="G42" s="31">
        <v>0</v>
      </c>
      <c r="H42" s="31">
        <f t="shared" si="3"/>
        <v>0</v>
      </c>
      <c r="I42" s="31"/>
      <c r="J42" s="32"/>
    </row>
    <row r="43" spans="1:12" ht="14.25" hidden="1" customHeight="1" x14ac:dyDescent="0.25">
      <c r="A43" s="1"/>
      <c r="B43" s="29" t="s">
        <v>584</v>
      </c>
      <c r="C43" s="30" t="s">
        <v>585</v>
      </c>
      <c r="D43" s="31">
        <v>62000</v>
      </c>
      <c r="E43" s="31">
        <v>75577.48</v>
      </c>
      <c r="F43" s="31">
        <v>0</v>
      </c>
      <c r="G43" s="31">
        <v>0</v>
      </c>
      <c r="H43" s="31">
        <f t="shared" si="3"/>
        <v>0</v>
      </c>
      <c r="I43" s="31"/>
      <c r="J43" s="32"/>
    </row>
    <row r="44" spans="1:12" ht="14.25" hidden="1" customHeight="1" x14ac:dyDescent="0.25">
      <c r="A44" s="1"/>
      <c r="B44" s="29" t="s">
        <v>586</v>
      </c>
      <c r="C44" s="30" t="s">
        <v>587</v>
      </c>
      <c r="D44" s="31">
        <v>35831</v>
      </c>
      <c r="E44" s="31">
        <v>35831</v>
      </c>
      <c r="F44" s="31">
        <v>0</v>
      </c>
      <c r="G44" s="31">
        <v>0</v>
      </c>
      <c r="H44" s="31">
        <f t="shared" si="3"/>
        <v>0</v>
      </c>
      <c r="I44" s="31"/>
      <c r="J44" s="32"/>
    </row>
    <row r="45" spans="1:12" ht="14.25" hidden="1" customHeight="1" x14ac:dyDescent="0.25">
      <c r="A45" s="1"/>
      <c r="B45" s="29" t="s">
        <v>588</v>
      </c>
      <c r="C45" s="30" t="s">
        <v>589</v>
      </c>
      <c r="D45" s="31">
        <v>0</v>
      </c>
      <c r="E45" s="31">
        <v>0</v>
      </c>
      <c r="F45" s="31">
        <v>0</v>
      </c>
      <c r="G45" s="31">
        <v>0</v>
      </c>
      <c r="H45" s="31">
        <f t="shared" si="3"/>
        <v>0</v>
      </c>
      <c r="I45" s="31"/>
      <c r="J45" s="32"/>
    </row>
    <row r="46" spans="1:12" ht="14.25" hidden="1" customHeight="1" x14ac:dyDescent="0.25">
      <c r="A46" s="1"/>
      <c r="B46" s="29" t="s">
        <v>590</v>
      </c>
      <c r="C46" s="30" t="s">
        <v>591</v>
      </c>
      <c r="D46" s="31">
        <v>75000</v>
      </c>
      <c r="E46" s="31">
        <v>75000</v>
      </c>
      <c r="F46" s="31">
        <v>0</v>
      </c>
      <c r="G46" s="31">
        <v>0</v>
      </c>
      <c r="H46" s="31">
        <f t="shared" si="3"/>
        <v>0</v>
      </c>
      <c r="I46" s="31"/>
      <c r="J46" s="32"/>
    </row>
    <row r="47" spans="1:12" ht="14.25" customHeight="1" x14ac:dyDescent="0.3">
      <c r="A47" s="1"/>
      <c r="B47" s="29" t="s">
        <v>592</v>
      </c>
      <c r="C47" s="30" t="s">
        <v>593</v>
      </c>
      <c r="D47" s="31">
        <v>54700</v>
      </c>
      <c r="E47" s="31">
        <v>84395</v>
      </c>
      <c r="F47" s="31">
        <v>36496</v>
      </c>
      <c r="G47" s="31">
        <v>66191.25</v>
      </c>
      <c r="H47" s="31">
        <f t="shared" si="3"/>
        <v>-29695.25</v>
      </c>
      <c r="I47" s="31">
        <f>H47</f>
        <v>-29695.25</v>
      </c>
      <c r="J47" s="32" t="s">
        <v>1186</v>
      </c>
    </row>
    <row r="48" spans="1:12" ht="14.25" customHeight="1" x14ac:dyDescent="0.3">
      <c r="A48" s="1"/>
      <c r="B48" s="29" t="s">
        <v>594</v>
      </c>
      <c r="C48" s="30" t="s">
        <v>595</v>
      </c>
      <c r="D48" s="31">
        <v>627674</v>
      </c>
      <c r="E48" s="31">
        <v>124396.31</v>
      </c>
      <c r="F48" s="31">
        <v>506759</v>
      </c>
      <c r="G48" s="31">
        <v>3480.81</v>
      </c>
      <c r="H48" s="31">
        <f t="shared" ref="H48:H79" si="4">SUM(F48-G48)</f>
        <v>503278.19</v>
      </c>
      <c r="I48" s="31">
        <f>H48</f>
        <v>503278.19</v>
      </c>
      <c r="J48" s="32" t="s">
        <v>1186</v>
      </c>
    </row>
    <row r="49" spans="1:10" ht="14.25" hidden="1" customHeight="1" x14ac:dyDescent="0.25">
      <c r="A49" s="1"/>
      <c r="B49" s="33" t="s">
        <v>596</v>
      </c>
      <c r="C49" s="30" t="s">
        <v>597</v>
      </c>
      <c r="D49" s="31">
        <v>567000</v>
      </c>
      <c r="E49" s="31">
        <v>566520.18000000005</v>
      </c>
      <c r="F49" s="31">
        <v>23474</v>
      </c>
      <c r="G49" s="31">
        <v>22994.55</v>
      </c>
      <c r="H49" s="31">
        <f t="shared" si="4"/>
        <v>479.45000000000073</v>
      </c>
      <c r="I49" s="31"/>
      <c r="J49" s="32" t="s">
        <v>1185</v>
      </c>
    </row>
    <row r="50" spans="1:10" s="126" customFormat="1" x14ac:dyDescent="0.3">
      <c r="A50" s="127"/>
      <c r="B50" s="131" t="s">
        <v>1269</v>
      </c>
      <c r="C50" s="128" t="s">
        <v>1268</v>
      </c>
      <c r="D50" s="31">
        <v>1190000</v>
      </c>
      <c r="E50" s="31">
        <v>1050740</v>
      </c>
      <c r="F50" s="31">
        <v>1190000</v>
      </c>
      <c r="G50" s="31">
        <v>1050740</v>
      </c>
      <c r="H50" s="31">
        <f>SUM(F50-G50)</f>
        <v>139260</v>
      </c>
      <c r="I50" s="31">
        <f>H50</f>
        <v>139260</v>
      </c>
      <c r="J50" s="32" t="s">
        <v>1186</v>
      </c>
    </row>
    <row r="51" spans="1:10" s="126" customFormat="1" ht="14.25" hidden="1" customHeight="1" x14ac:dyDescent="0.25">
      <c r="A51" s="127"/>
      <c r="B51" s="131"/>
      <c r="C51" s="128"/>
      <c r="D51" s="129"/>
      <c r="E51" s="129"/>
      <c r="F51" s="129"/>
      <c r="G51" s="129"/>
      <c r="H51" s="129"/>
      <c r="I51" s="129"/>
      <c r="J51" s="130"/>
    </row>
    <row r="52" spans="1:10" s="126" customFormat="1" ht="14.25" hidden="1" customHeight="1" x14ac:dyDescent="0.25">
      <c r="A52" s="127"/>
      <c r="B52" s="131"/>
      <c r="C52" s="128"/>
      <c r="D52" s="129"/>
      <c r="E52" s="129"/>
      <c r="F52" s="129"/>
      <c r="G52" s="129"/>
      <c r="H52" s="129"/>
      <c r="I52" s="129"/>
      <c r="J52" s="130"/>
    </row>
    <row r="53" spans="1:10" ht="14.25" hidden="1" customHeight="1" x14ac:dyDescent="0.25">
      <c r="A53" s="1"/>
    </row>
    <row r="54" spans="1:10" ht="14.25" hidden="1" customHeight="1" x14ac:dyDescent="0.25">
      <c r="A54" s="1"/>
      <c r="B54" s="29" t="s">
        <v>600</v>
      </c>
      <c r="C54" s="30" t="s">
        <v>601</v>
      </c>
      <c r="D54" s="31">
        <v>304000</v>
      </c>
      <c r="E54" s="31">
        <v>304000</v>
      </c>
      <c r="F54" s="31">
        <v>0</v>
      </c>
      <c r="G54" s="31">
        <v>0</v>
      </c>
      <c r="H54" s="31">
        <f t="shared" si="4"/>
        <v>0</v>
      </c>
      <c r="I54" s="31"/>
      <c r="J54" s="32"/>
    </row>
    <row r="55" spans="1:10" ht="14.25" customHeight="1" x14ac:dyDescent="0.3">
      <c r="A55" s="1"/>
      <c r="B55" s="33" t="s">
        <v>602</v>
      </c>
      <c r="C55" s="30" t="s">
        <v>603</v>
      </c>
      <c r="D55" s="31">
        <v>1000000</v>
      </c>
      <c r="E55" s="31">
        <v>846988.48</v>
      </c>
      <c r="F55" s="31">
        <v>415499</v>
      </c>
      <c r="G55" s="31">
        <v>262487.75</v>
      </c>
      <c r="H55" s="31">
        <f t="shared" si="4"/>
        <v>153011.25</v>
      </c>
      <c r="I55" s="31">
        <f>H55</f>
        <v>153011.25</v>
      </c>
      <c r="J55" s="32" t="s">
        <v>1186</v>
      </c>
    </row>
    <row r="56" spans="1:10" ht="14.25" hidden="1" customHeight="1" x14ac:dyDescent="0.3">
      <c r="A56" s="1"/>
      <c r="B56" s="29" t="s">
        <v>604</v>
      </c>
      <c r="C56" s="30" t="s">
        <v>605</v>
      </c>
      <c r="D56" s="31">
        <v>80000</v>
      </c>
      <c r="E56" s="31">
        <v>84694.37</v>
      </c>
      <c r="F56" s="31">
        <v>0</v>
      </c>
      <c r="G56" s="31">
        <v>0</v>
      </c>
      <c r="H56" s="31">
        <f t="shared" si="4"/>
        <v>0</v>
      </c>
      <c r="I56" s="31"/>
      <c r="J56" s="32"/>
    </row>
    <row r="57" spans="1:10" ht="14.25" hidden="1" customHeight="1" x14ac:dyDescent="0.25">
      <c r="A57" s="1"/>
      <c r="B57" s="33" t="s">
        <v>606</v>
      </c>
      <c r="C57" s="30" t="s">
        <v>607</v>
      </c>
      <c r="D57" s="31">
        <v>16089287</v>
      </c>
      <c r="E57" s="31">
        <v>16089285.33</v>
      </c>
      <c r="F57" s="31">
        <v>0</v>
      </c>
      <c r="G57" s="31">
        <v>0</v>
      </c>
      <c r="H57" s="31">
        <f t="shared" si="4"/>
        <v>0</v>
      </c>
      <c r="I57" s="31"/>
      <c r="J57" s="32"/>
    </row>
    <row r="58" spans="1:10" ht="14.25" hidden="1" customHeight="1" x14ac:dyDescent="0.25">
      <c r="A58" s="1"/>
      <c r="B58" s="29" t="s">
        <v>608</v>
      </c>
      <c r="C58" s="30" t="s">
        <v>609</v>
      </c>
      <c r="D58" s="31">
        <v>60000</v>
      </c>
      <c r="E58" s="31">
        <v>49200</v>
      </c>
      <c r="F58" s="31">
        <v>0</v>
      </c>
      <c r="G58" s="31">
        <v>0</v>
      </c>
      <c r="H58" s="31">
        <f t="shared" si="4"/>
        <v>0</v>
      </c>
      <c r="I58" s="31"/>
      <c r="J58" s="32"/>
    </row>
    <row r="59" spans="1:10" ht="14.25" hidden="1" customHeight="1" x14ac:dyDescent="0.25">
      <c r="A59" s="1"/>
      <c r="B59" s="29" t="s">
        <v>612</v>
      </c>
      <c r="C59" s="30" t="s">
        <v>613</v>
      </c>
      <c r="D59" s="31">
        <v>2000000</v>
      </c>
      <c r="E59" s="31">
        <v>1996615.51</v>
      </c>
      <c r="F59" s="31">
        <v>0</v>
      </c>
      <c r="G59" s="31">
        <v>0</v>
      </c>
      <c r="H59" s="31">
        <f t="shared" si="4"/>
        <v>0</v>
      </c>
      <c r="I59" s="31"/>
      <c r="J59" s="32"/>
    </row>
    <row r="60" spans="1:10" ht="14.25" hidden="1" customHeight="1" x14ac:dyDescent="0.25">
      <c r="A60" s="1"/>
      <c r="B60" s="29" t="s">
        <v>614</v>
      </c>
      <c r="C60" s="30" t="s">
        <v>615</v>
      </c>
      <c r="D60" s="31">
        <v>7962287</v>
      </c>
      <c r="E60" s="31">
        <v>8197684.25</v>
      </c>
      <c r="F60" s="31">
        <v>0</v>
      </c>
      <c r="G60" s="31">
        <v>0</v>
      </c>
      <c r="H60" s="31">
        <f t="shared" si="4"/>
        <v>0</v>
      </c>
      <c r="I60" s="31"/>
      <c r="J60" s="32"/>
    </row>
    <row r="61" spans="1:10" ht="14.25" hidden="1" customHeight="1" x14ac:dyDescent="0.25">
      <c r="A61" s="1"/>
      <c r="B61" s="29" t="s">
        <v>616</v>
      </c>
      <c r="C61" s="30" t="s">
        <v>617</v>
      </c>
      <c r="D61" s="31">
        <v>17012713</v>
      </c>
      <c r="E61" s="31">
        <v>17243593.68</v>
      </c>
      <c r="F61" s="31">
        <v>0</v>
      </c>
      <c r="G61" s="31">
        <v>0</v>
      </c>
      <c r="H61" s="31">
        <f t="shared" si="4"/>
        <v>0</v>
      </c>
      <c r="I61" s="31"/>
      <c r="J61" s="32"/>
    </row>
    <row r="62" spans="1:10" ht="14.25" hidden="1" customHeight="1" x14ac:dyDescent="0.3">
      <c r="A62" s="1"/>
      <c r="B62" s="29" t="s">
        <v>618</v>
      </c>
      <c r="C62" s="30" t="s">
        <v>619</v>
      </c>
      <c r="D62" s="31">
        <v>565000</v>
      </c>
      <c r="E62" s="31">
        <v>563260</v>
      </c>
      <c r="F62" s="31">
        <v>0</v>
      </c>
      <c r="G62" s="31">
        <v>0</v>
      </c>
      <c r="H62" s="31">
        <f t="shared" si="4"/>
        <v>0</v>
      </c>
      <c r="I62" s="31"/>
      <c r="J62" s="32"/>
    </row>
    <row r="63" spans="1:10" ht="14.25" hidden="1" customHeight="1" x14ac:dyDescent="0.3">
      <c r="A63" s="1"/>
      <c r="B63" s="29" t="s">
        <v>620</v>
      </c>
      <c r="C63" s="30" t="s">
        <v>621</v>
      </c>
      <c r="D63" s="31">
        <v>127840</v>
      </c>
      <c r="E63" s="31">
        <v>127840</v>
      </c>
      <c r="F63" s="31">
        <v>0</v>
      </c>
      <c r="G63" s="31">
        <v>0</v>
      </c>
      <c r="H63" s="31">
        <f t="shared" si="4"/>
        <v>0</v>
      </c>
      <c r="I63" s="31"/>
      <c r="J63" s="32"/>
    </row>
    <row r="64" spans="1:10" ht="14.25" hidden="1" customHeight="1" x14ac:dyDescent="0.3">
      <c r="A64" s="1"/>
      <c r="B64" s="29" t="s">
        <v>622</v>
      </c>
      <c r="C64" s="30" t="s">
        <v>623</v>
      </c>
      <c r="D64" s="31">
        <v>45000</v>
      </c>
      <c r="E64" s="31">
        <v>43141.75</v>
      </c>
      <c r="F64" s="31">
        <v>0</v>
      </c>
      <c r="G64" s="31">
        <v>0</v>
      </c>
      <c r="H64" s="31">
        <f t="shared" si="4"/>
        <v>0</v>
      </c>
      <c r="I64" s="31"/>
      <c r="J64" s="32"/>
    </row>
    <row r="65" spans="1:10" ht="14.25" hidden="1" customHeight="1" x14ac:dyDescent="0.3">
      <c r="A65" s="1"/>
      <c r="B65" s="29" t="s">
        <v>624</v>
      </c>
      <c r="C65" s="30" t="s">
        <v>625</v>
      </c>
      <c r="D65" s="31">
        <v>273160</v>
      </c>
      <c r="E65" s="31">
        <v>273160</v>
      </c>
      <c r="F65" s="31">
        <v>0</v>
      </c>
      <c r="G65" s="31">
        <v>0</v>
      </c>
      <c r="H65" s="31">
        <f t="shared" si="4"/>
        <v>0</v>
      </c>
      <c r="I65" s="31"/>
      <c r="J65" s="32"/>
    </row>
    <row r="66" spans="1:10" ht="14.25" hidden="1" customHeight="1" x14ac:dyDescent="0.25">
      <c r="A66" s="1"/>
      <c r="B66" s="29" t="s">
        <v>626</v>
      </c>
      <c r="C66" s="30" t="s">
        <v>627</v>
      </c>
      <c r="D66" s="31">
        <v>162633</v>
      </c>
      <c r="E66" s="31">
        <v>162632.93</v>
      </c>
      <c r="F66" s="31">
        <v>0</v>
      </c>
      <c r="G66" s="31">
        <v>0</v>
      </c>
      <c r="H66" s="31">
        <f t="shared" si="4"/>
        <v>0</v>
      </c>
      <c r="I66" s="31"/>
      <c r="J66" s="32"/>
    </row>
    <row r="67" spans="1:10" ht="14.25" hidden="1" customHeight="1" x14ac:dyDescent="0.25">
      <c r="A67" s="1"/>
      <c r="B67" s="29" t="s">
        <v>628</v>
      </c>
      <c r="C67" s="30" t="s">
        <v>629</v>
      </c>
      <c r="D67" s="31">
        <v>36082</v>
      </c>
      <c r="E67" s="31">
        <v>36081.67</v>
      </c>
      <c r="F67" s="31">
        <v>0</v>
      </c>
      <c r="G67" s="31">
        <v>0</v>
      </c>
      <c r="H67" s="31">
        <f t="shared" si="4"/>
        <v>0</v>
      </c>
      <c r="I67" s="31"/>
      <c r="J67" s="32"/>
    </row>
    <row r="68" spans="1:10" ht="14.25" hidden="1" customHeight="1" x14ac:dyDescent="0.25">
      <c r="A68" s="1"/>
      <c r="B68" s="29" t="s">
        <v>630</v>
      </c>
      <c r="C68" s="30" t="s">
        <v>631</v>
      </c>
      <c r="D68" s="31">
        <v>60349</v>
      </c>
      <c r="E68" s="31">
        <v>60348.75</v>
      </c>
      <c r="F68" s="31">
        <v>0</v>
      </c>
      <c r="G68" s="31">
        <v>0</v>
      </c>
      <c r="H68" s="31">
        <f t="shared" si="4"/>
        <v>0</v>
      </c>
      <c r="I68" s="31"/>
      <c r="J68" s="32"/>
    </row>
    <row r="69" spans="1:10" ht="14.25" hidden="1" customHeight="1" x14ac:dyDescent="0.25">
      <c r="A69" s="1"/>
      <c r="B69" s="29" t="s">
        <v>632</v>
      </c>
      <c r="C69" s="30" t="s">
        <v>633</v>
      </c>
      <c r="D69" s="31">
        <v>171955</v>
      </c>
      <c r="E69" s="31">
        <v>171955</v>
      </c>
      <c r="F69" s="31">
        <v>0</v>
      </c>
      <c r="G69" s="31">
        <v>0</v>
      </c>
      <c r="H69" s="31">
        <f t="shared" si="4"/>
        <v>0</v>
      </c>
      <c r="I69" s="31"/>
      <c r="J69" s="32"/>
    </row>
    <row r="70" spans="1:10" ht="14.25" hidden="1" customHeight="1" x14ac:dyDescent="0.25">
      <c r="A70" s="1"/>
      <c r="B70" s="29" t="s">
        <v>634</v>
      </c>
      <c r="C70" s="30" t="s">
        <v>635</v>
      </c>
      <c r="D70" s="31">
        <v>91632</v>
      </c>
      <c r="E70" s="31">
        <v>91632</v>
      </c>
      <c r="F70" s="31">
        <v>0</v>
      </c>
      <c r="G70" s="31">
        <v>0</v>
      </c>
      <c r="H70" s="31">
        <f t="shared" si="4"/>
        <v>0</v>
      </c>
      <c r="I70" s="31"/>
      <c r="J70" s="32"/>
    </row>
    <row r="71" spans="1:10" ht="14.25" hidden="1" customHeight="1" x14ac:dyDescent="0.25">
      <c r="A71" s="1"/>
      <c r="B71" s="29" t="s">
        <v>636</v>
      </c>
      <c r="C71" s="30" t="s">
        <v>637</v>
      </c>
      <c r="D71" s="31">
        <v>50475</v>
      </c>
      <c r="E71" s="31">
        <v>50475.34</v>
      </c>
      <c r="F71" s="31">
        <v>0</v>
      </c>
      <c r="G71" s="31">
        <v>0</v>
      </c>
      <c r="H71" s="31">
        <f t="shared" si="4"/>
        <v>0</v>
      </c>
      <c r="I71" s="31"/>
      <c r="J71" s="32"/>
    </row>
    <row r="72" spans="1:10" ht="14.25" hidden="1" customHeight="1" x14ac:dyDescent="0.25">
      <c r="A72" s="1"/>
      <c r="B72" s="29" t="s">
        <v>638</v>
      </c>
      <c r="C72" s="30" t="s">
        <v>639</v>
      </c>
      <c r="D72" s="31">
        <v>25307</v>
      </c>
      <c r="E72" s="31">
        <v>25306.68</v>
      </c>
      <c r="F72" s="31">
        <v>0</v>
      </c>
      <c r="G72" s="31">
        <v>0</v>
      </c>
      <c r="H72" s="31">
        <f t="shared" si="4"/>
        <v>0</v>
      </c>
      <c r="I72" s="31"/>
      <c r="J72" s="32"/>
    </row>
    <row r="73" spans="1:10" ht="14.25" hidden="1" customHeight="1" x14ac:dyDescent="0.25">
      <c r="A73" s="1"/>
      <c r="B73" s="29" t="s">
        <v>640</v>
      </c>
      <c r="C73" s="30" t="s">
        <v>641</v>
      </c>
      <c r="D73" s="31">
        <v>58000</v>
      </c>
      <c r="E73" s="31">
        <v>57699.88</v>
      </c>
      <c r="F73" s="31">
        <v>0</v>
      </c>
      <c r="G73" s="31">
        <v>0</v>
      </c>
      <c r="H73" s="31">
        <f t="shared" si="4"/>
        <v>0</v>
      </c>
      <c r="I73" s="31"/>
      <c r="J73" s="32"/>
    </row>
    <row r="74" spans="1:10" ht="14.25" hidden="1" customHeight="1" x14ac:dyDescent="0.25">
      <c r="A74" s="1"/>
      <c r="B74" s="29" t="s">
        <v>642</v>
      </c>
      <c r="C74" s="30" t="s">
        <v>643</v>
      </c>
      <c r="D74" s="31">
        <v>108000</v>
      </c>
      <c r="E74" s="31">
        <v>107999.36</v>
      </c>
      <c r="F74" s="31">
        <v>0</v>
      </c>
      <c r="G74" s="31">
        <v>0</v>
      </c>
      <c r="H74" s="31">
        <f t="shared" si="4"/>
        <v>0</v>
      </c>
      <c r="I74" s="31"/>
      <c r="J74" s="32"/>
    </row>
    <row r="75" spans="1:10" ht="14.25" hidden="1" customHeight="1" x14ac:dyDescent="0.25">
      <c r="A75" s="1"/>
      <c r="B75" s="29" t="s">
        <v>644</v>
      </c>
      <c r="C75" s="30" t="s">
        <v>645</v>
      </c>
      <c r="D75" s="31">
        <v>34381</v>
      </c>
      <c r="E75" s="31">
        <v>34381.61</v>
      </c>
      <c r="F75" s="31">
        <v>0</v>
      </c>
      <c r="G75" s="31">
        <v>0</v>
      </c>
      <c r="H75" s="31">
        <f t="shared" si="4"/>
        <v>0</v>
      </c>
      <c r="I75" s="31"/>
      <c r="J75" s="32"/>
    </row>
    <row r="76" spans="1:10" ht="14.25" hidden="1" customHeight="1" x14ac:dyDescent="0.25">
      <c r="A76" s="1"/>
      <c r="B76" s="29" t="s">
        <v>646</v>
      </c>
      <c r="C76" s="30" t="s">
        <v>647</v>
      </c>
      <c r="D76" s="31">
        <v>25000</v>
      </c>
      <c r="E76" s="31">
        <v>24999.599999999999</v>
      </c>
      <c r="F76" s="31">
        <v>0</v>
      </c>
      <c r="G76" s="31">
        <v>0</v>
      </c>
      <c r="H76" s="31">
        <f t="shared" si="4"/>
        <v>0</v>
      </c>
      <c r="I76" s="31"/>
      <c r="J76" s="32"/>
    </row>
    <row r="77" spans="1:10" ht="14.25" customHeight="1" x14ac:dyDescent="0.3">
      <c r="A77" s="1"/>
      <c r="B77" s="33" t="s">
        <v>648</v>
      </c>
      <c r="C77" s="30" t="s">
        <v>649</v>
      </c>
      <c r="D77" s="31">
        <v>0</v>
      </c>
      <c r="E77" s="31">
        <v>31366.83</v>
      </c>
      <c r="F77" s="31">
        <v>-31367</v>
      </c>
      <c r="G77" s="31">
        <v>0</v>
      </c>
      <c r="H77" s="31">
        <f t="shared" si="4"/>
        <v>-31367</v>
      </c>
      <c r="I77" s="31">
        <f>H77</f>
        <v>-31367</v>
      </c>
      <c r="J77" s="32" t="s">
        <v>1186</v>
      </c>
    </row>
    <row r="78" spans="1:10" ht="14.25" hidden="1" customHeight="1" x14ac:dyDescent="0.25">
      <c r="A78" s="1"/>
      <c r="B78" s="29" t="s">
        <v>650</v>
      </c>
      <c r="C78" s="30" t="s">
        <v>651</v>
      </c>
      <c r="D78" s="31">
        <v>190000</v>
      </c>
      <c r="E78" s="31">
        <v>198108.79999999999</v>
      </c>
      <c r="F78" s="31">
        <v>0</v>
      </c>
      <c r="G78" s="31">
        <v>0</v>
      </c>
      <c r="H78" s="31">
        <f t="shared" si="4"/>
        <v>0</v>
      </c>
      <c r="I78" s="31"/>
      <c r="J78" s="32"/>
    </row>
    <row r="79" spans="1:10" ht="14.25" customHeight="1" x14ac:dyDescent="0.3">
      <c r="A79" s="1"/>
      <c r="B79" s="33" t="s">
        <v>653</v>
      </c>
      <c r="C79" s="30" t="s">
        <v>654</v>
      </c>
      <c r="D79" s="31">
        <v>2515600</v>
      </c>
      <c r="E79" s="31">
        <v>1942559.82</v>
      </c>
      <c r="F79" s="31">
        <v>2515600</v>
      </c>
      <c r="G79" s="31">
        <v>1942559.82</v>
      </c>
      <c r="H79" s="31">
        <f t="shared" si="4"/>
        <v>573040.17999999993</v>
      </c>
      <c r="I79" s="31">
        <f>H79</f>
        <v>573040.17999999993</v>
      </c>
      <c r="J79" s="32" t="s">
        <v>1186</v>
      </c>
    </row>
    <row r="80" spans="1:10" ht="14.25" customHeight="1" x14ac:dyDescent="0.3">
      <c r="A80" s="1"/>
      <c r="B80" s="33" t="s">
        <v>655</v>
      </c>
      <c r="C80" s="30" t="s">
        <v>656</v>
      </c>
      <c r="D80" s="31">
        <v>3168750</v>
      </c>
      <c r="E80" s="31">
        <v>1524431.75</v>
      </c>
      <c r="F80" s="31">
        <v>3168750</v>
      </c>
      <c r="G80" s="31">
        <v>1524431.75</v>
      </c>
      <c r="H80" s="31">
        <f t="shared" ref="H80:H83" si="5">SUM(F80-G80)</f>
        <v>1644318.25</v>
      </c>
      <c r="I80" s="31">
        <f>H80</f>
        <v>1644318.25</v>
      </c>
      <c r="J80" s="32" t="s">
        <v>1186</v>
      </c>
    </row>
    <row r="81" spans="1:10" ht="14.25" customHeight="1" x14ac:dyDescent="0.3">
      <c r="A81" s="1"/>
      <c r="B81" s="33" t="s">
        <v>657</v>
      </c>
      <c r="C81" s="30" t="s">
        <v>658</v>
      </c>
      <c r="D81" s="31">
        <v>2098250</v>
      </c>
      <c r="E81" s="31">
        <v>1367919.51</v>
      </c>
      <c r="F81" s="31">
        <v>2098250</v>
      </c>
      <c r="G81" s="31">
        <v>1493770</v>
      </c>
      <c r="H81" s="31">
        <f t="shared" si="5"/>
        <v>604480</v>
      </c>
      <c r="I81" s="31">
        <f>H81</f>
        <v>604480</v>
      </c>
      <c r="J81" s="32" t="s">
        <v>1186</v>
      </c>
    </row>
    <row r="82" spans="1:10" ht="14.25" hidden="1" customHeight="1" x14ac:dyDescent="0.25">
      <c r="A82" s="1"/>
      <c r="B82" s="29" t="s">
        <v>659</v>
      </c>
      <c r="C82" s="30" t="s">
        <v>660</v>
      </c>
      <c r="D82" s="31">
        <v>147286</v>
      </c>
      <c r="E82" s="31">
        <v>147285.34</v>
      </c>
      <c r="F82" s="31">
        <v>0</v>
      </c>
      <c r="G82" s="31">
        <v>0</v>
      </c>
      <c r="H82" s="31">
        <f t="shared" si="5"/>
        <v>0</v>
      </c>
      <c r="I82" s="31"/>
      <c r="J82" s="32"/>
    </row>
    <row r="83" spans="1:10" ht="14.25" hidden="1" customHeight="1" x14ac:dyDescent="0.25">
      <c r="A83" s="1"/>
      <c r="B83" s="29" t="s">
        <v>661</v>
      </c>
      <c r="C83" s="30" t="s">
        <v>662</v>
      </c>
      <c r="D83" s="31">
        <v>831213</v>
      </c>
      <c r="E83" s="31">
        <v>831213.03</v>
      </c>
      <c r="F83" s="31">
        <v>0</v>
      </c>
      <c r="G83" s="31">
        <v>0</v>
      </c>
      <c r="H83" s="31">
        <f t="shared" si="5"/>
        <v>0</v>
      </c>
      <c r="I83" s="31"/>
      <c r="J83" s="32"/>
    </row>
    <row r="84" spans="1:10" ht="14.25" hidden="1" customHeight="1" x14ac:dyDescent="0.25">
      <c r="A84" s="1"/>
      <c r="B84" s="29" t="s">
        <v>663</v>
      </c>
      <c r="C84" s="30" t="s">
        <v>664</v>
      </c>
      <c r="D84" s="31"/>
      <c r="E84" s="31"/>
      <c r="F84" s="31"/>
      <c r="G84" s="31"/>
      <c r="H84" s="31"/>
      <c r="I84" s="31"/>
      <c r="J84" s="32"/>
    </row>
    <row r="85" spans="1:10" ht="14.25" customHeight="1" x14ac:dyDescent="0.3">
      <c r="A85" s="1"/>
      <c r="B85" s="29" t="s">
        <v>665</v>
      </c>
      <c r="C85" s="30" t="s">
        <v>666</v>
      </c>
      <c r="D85" s="31">
        <v>231282</v>
      </c>
      <c r="E85" s="31">
        <v>213208.32000000001</v>
      </c>
      <c r="F85" s="31">
        <v>18074</v>
      </c>
      <c r="G85" s="31">
        <v>0</v>
      </c>
      <c r="H85" s="31">
        <f t="shared" ref="H85:H109" si="6">SUM(F85-G85)</f>
        <v>18074</v>
      </c>
      <c r="I85" s="31">
        <f>H85</f>
        <v>18074</v>
      </c>
      <c r="J85" s="32" t="s">
        <v>1186</v>
      </c>
    </row>
    <row r="86" spans="1:10" ht="14.25" hidden="1" customHeight="1" x14ac:dyDescent="0.25">
      <c r="A86" s="1"/>
      <c r="B86" s="29" t="s">
        <v>667</v>
      </c>
      <c r="C86" s="30" t="s">
        <v>668</v>
      </c>
      <c r="D86" s="31">
        <v>90000</v>
      </c>
      <c r="E86" s="31">
        <v>90000</v>
      </c>
      <c r="F86" s="31">
        <v>0</v>
      </c>
      <c r="G86" s="31">
        <v>0</v>
      </c>
      <c r="H86" s="31">
        <f t="shared" si="6"/>
        <v>0</v>
      </c>
      <c r="I86" s="31"/>
      <c r="J86" s="32"/>
    </row>
    <row r="87" spans="1:10" ht="14.25" hidden="1" customHeight="1" x14ac:dyDescent="0.25">
      <c r="A87" s="1"/>
      <c r="B87" s="29" t="s">
        <v>669</v>
      </c>
      <c r="C87" s="30" t="s">
        <v>670</v>
      </c>
      <c r="D87" s="31">
        <v>305619</v>
      </c>
      <c r="E87" s="31">
        <v>305619.02</v>
      </c>
      <c r="F87" s="31">
        <v>0</v>
      </c>
      <c r="G87" s="31">
        <v>0</v>
      </c>
      <c r="H87" s="31">
        <f t="shared" si="6"/>
        <v>0</v>
      </c>
      <c r="I87" s="31"/>
      <c r="J87" s="32"/>
    </row>
    <row r="88" spans="1:10" ht="14.25" hidden="1" customHeight="1" x14ac:dyDescent="0.25">
      <c r="A88" s="1"/>
      <c r="B88" s="29" t="s">
        <v>671</v>
      </c>
      <c r="C88" s="30" t="s">
        <v>672</v>
      </c>
      <c r="D88" s="31">
        <v>129778</v>
      </c>
      <c r="E88" s="31">
        <v>129778.07</v>
      </c>
      <c r="F88" s="31">
        <v>0</v>
      </c>
      <c r="G88" s="31">
        <v>0</v>
      </c>
      <c r="H88" s="31">
        <f t="shared" si="6"/>
        <v>0</v>
      </c>
      <c r="I88" s="31"/>
      <c r="J88" s="32"/>
    </row>
    <row r="89" spans="1:10" ht="14.25" hidden="1" customHeight="1" x14ac:dyDescent="0.25">
      <c r="A89" s="1"/>
      <c r="B89" s="29" t="s">
        <v>673</v>
      </c>
      <c r="C89" s="30" t="s">
        <v>674</v>
      </c>
      <c r="D89" s="31">
        <v>111869</v>
      </c>
      <c r="E89" s="31">
        <v>111869.13</v>
      </c>
      <c r="F89" s="31">
        <v>0</v>
      </c>
      <c r="G89" s="31">
        <v>0</v>
      </c>
      <c r="H89" s="31">
        <f t="shared" si="6"/>
        <v>0</v>
      </c>
      <c r="I89" s="31"/>
      <c r="J89" s="32"/>
    </row>
    <row r="90" spans="1:10" ht="14.25" hidden="1" customHeight="1" x14ac:dyDescent="0.25">
      <c r="A90" s="1"/>
      <c r="B90" s="29" t="s">
        <v>675</v>
      </c>
      <c r="C90" s="30" t="s">
        <v>676</v>
      </c>
      <c r="D90" s="31">
        <v>36327</v>
      </c>
      <c r="E90" s="31">
        <v>36326.5</v>
      </c>
      <c r="F90" s="31">
        <v>0</v>
      </c>
      <c r="G90" s="31">
        <v>0</v>
      </c>
      <c r="H90" s="31">
        <f t="shared" si="6"/>
        <v>0</v>
      </c>
      <c r="I90" s="31"/>
      <c r="J90" s="32"/>
    </row>
    <row r="91" spans="1:10" ht="14.25" hidden="1" customHeight="1" x14ac:dyDescent="0.25">
      <c r="A91" s="1"/>
      <c r="B91" s="29" t="s">
        <v>677</v>
      </c>
      <c r="C91" s="30" t="s">
        <v>678</v>
      </c>
      <c r="D91" s="31">
        <v>23000</v>
      </c>
      <c r="E91" s="31">
        <v>23000</v>
      </c>
      <c r="F91" s="31">
        <v>0</v>
      </c>
      <c r="G91" s="31">
        <v>0</v>
      </c>
      <c r="H91" s="31">
        <f t="shared" si="6"/>
        <v>0</v>
      </c>
      <c r="I91" s="31"/>
      <c r="J91" s="32"/>
    </row>
    <row r="92" spans="1:10" ht="14.25" hidden="1" customHeight="1" x14ac:dyDescent="0.25">
      <c r="A92" s="1"/>
      <c r="B92" s="29" t="s">
        <v>679</v>
      </c>
      <c r="C92" s="30" t="s">
        <v>680</v>
      </c>
      <c r="D92" s="31">
        <v>29850</v>
      </c>
      <c r="E92" s="31">
        <v>29850.28</v>
      </c>
      <c r="F92" s="31">
        <v>0</v>
      </c>
      <c r="G92" s="31">
        <v>0</v>
      </c>
      <c r="H92" s="31">
        <f t="shared" si="6"/>
        <v>0</v>
      </c>
      <c r="I92" s="31"/>
      <c r="J92" s="32"/>
    </row>
    <row r="93" spans="1:10" ht="14.25" hidden="1" customHeight="1" x14ac:dyDescent="0.25">
      <c r="A93" s="1"/>
      <c r="B93" s="29" t="s">
        <v>683</v>
      </c>
      <c r="C93" s="30" t="s">
        <v>684</v>
      </c>
      <c r="D93" s="31">
        <v>61189</v>
      </c>
      <c r="E93" s="31">
        <v>61189</v>
      </c>
      <c r="F93" s="31">
        <v>0</v>
      </c>
      <c r="G93" s="31">
        <v>0</v>
      </c>
      <c r="H93" s="31">
        <f t="shared" si="6"/>
        <v>0</v>
      </c>
      <c r="I93" s="31"/>
      <c r="J93" s="32"/>
    </row>
    <row r="94" spans="1:10" ht="14.25" hidden="1" customHeight="1" x14ac:dyDescent="0.25">
      <c r="A94" s="1"/>
      <c r="B94" s="29" t="s">
        <v>685</v>
      </c>
      <c r="C94" s="30" t="s">
        <v>686</v>
      </c>
      <c r="D94" s="31">
        <v>73986</v>
      </c>
      <c r="E94" s="31">
        <v>73986</v>
      </c>
      <c r="F94" s="31">
        <v>0</v>
      </c>
      <c r="G94" s="31">
        <v>0</v>
      </c>
      <c r="H94" s="31">
        <f t="shared" si="6"/>
        <v>0</v>
      </c>
      <c r="I94" s="31"/>
      <c r="J94" s="32"/>
    </row>
    <row r="95" spans="1:10" ht="14.25" hidden="1" customHeight="1" x14ac:dyDescent="0.25">
      <c r="A95" s="1"/>
      <c r="B95" s="29" t="s">
        <v>687</v>
      </c>
      <c r="C95" s="30" t="s">
        <v>688</v>
      </c>
      <c r="D95" s="31">
        <v>105488</v>
      </c>
      <c r="E95" s="31">
        <v>105488</v>
      </c>
      <c r="F95" s="31">
        <v>0</v>
      </c>
      <c r="G95" s="31">
        <v>0</v>
      </c>
      <c r="H95" s="31">
        <f t="shared" si="6"/>
        <v>0</v>
      </c>
      <c r="I95" s="31"/>
      <c r="J95" s="32"/>
    </row>
    <row r="96" spans="1:10" ht="14.25" hidden="1" customHeight="1" x14ac:dyDescent="0.25">
      <c r="A96" s="1"/>
      <c r="B96" s="29" t="s">
        <v>689</v>
      </c>
      <c r="C96" s="30" t="s">
        <v>690</v>
      </c>
      <c r="D96" s="31">
        <v>357067</v>
      </c>
      <c r="E96" s="31">
        <v>357067.15</v>
      </c>
      <c r="F96" s="31">
        <v>0</v>
      </c>
      <c r="G96" s="31">
        <v>0</v>
      </c>
      <c r="H96" s="31">
        <f t="shared" si="6"/>
        <v>0</v>
      </c>
      <c r="I96" s="31"/>
      <c r="J96" s="32"/>
    </row>
    <row r="97" spans="1:10" ht="17.25" hidden="1" customHeight="1" x14ac:dyDescent="0.25">
      <c r="A97" s="1"/>
      <c r="B97" s="29" t="s">
        <v>691</v>
      </c>
      <c r="C97" s="30" t="s">
        <v>692</v>
      </c>
      <c r="D97" s="31">
        <v>35000</v>
      </c>
      <c r="E97" s="31">
        <v>35000</v>
      </c>
      <c r="F97" s="31">
        <v>0</v>
      </c>
      <c r="G97" s="31">
        <v>0</v>
      </c>
      <c r="H97" s="31">
        <f t="shared" si="6"/>
        <v>0</v>
      </c>
      <c r="I97" s="31"/>
      <c r="J97" s="32"/>
    </row>
    <row r="98" spans="1:10" ht="17.25" hidden="1" customHeight="1" x14ac:dyDescent="0.25">
      <c r="A98" s="1"/>
      <c r="B98" s="29" t="s">
        <v>693</v>
      </c>
      <c r="C98" s="30" t="s">
        <v>694</v>
      </c>
      <c r="D98" s="31">
        <v>36017</v>
      </c>
      <c r="E98" s="31">
        <v>36017.25</v>
      </c>
      <c r="F98" s="31">
        <v>0</v>
      </c>
      <c r="G98" s="31">
        <v>0</v>
      </c>
      <c r="H98" s="31">
        <f t="shared" si="6"/>
        <v>0</v>
      </c>
      <c r="I98" s="31"/>
      <c r="J98" s="32"/>
    </row>
    <row r="99" spans="1:10" ht="17.25" hidden="1" customHeight="1" x14ac:dyDescent="0.25">
      <c r="A99" s="1"/>
      <c r="B99" s="29" t="s">
        <v>695</v>
      </c>
      <c r="C99" s="30" t="s">
        <v>696</v>
      </c>
      <c r="D99" s="31">
        <v>110000</v>
      </c>
      <c r="E99" s="31">
        <v>110000.05</v>
      </c>
      <c r="F99" s="31">
        <v>0</v>
      </c>
      <c r="G99" s="31">
        <v>0</v>
      </c>
      <c r="H99" s="31">
        <f t="shared" si="6"/>
        <v>0</v>
      </c>
      <c r="I99" s="31"/>
      <c r="J99" s="32"/>
    </row>
    <row r="100" spans="1:10" ht="17.25" hidden="1" customHeight="1" x14ac:dyDescent="0.25">
      <c r="A100" s="1"/>
      <c r="B100" s="29" t="s">
        <v>697</v>
      </c>
      <c r="C100" s="30" t="s">
        <v>698</v>
      </c>
      <c r="D100" s="31">
        <v>50098</v>
      </c>
      <c r="E100" s="31">
        <v>50098</v>
      </c>
      <c r="F100" s="31">
        <v>0</v>
      </c>
      <c r="G100" s="31">
        <v>0</v>
      </c>
      <c r="H100" s="31">
        <f t="shared" si="6"/>
        <v>0</v>
      </c>
      <c r="I100" s="31"/>
      <c r="J100" s="32"/>
    </row>
    <row r="101" spans="1:10" ht="17.25" hidden="1" customHeight="1" x14ac:dyDescent="0.25">
      <c r="A101" s="1"/>
      <c r="B101" s="29" t="s">
        <v>699</v>
      </c>
      <c r="C101" s="30" t="s">
        <v>700</v>
      </c>
      <c r="D101" s="31">
        <v>26249</v>
      </c>
      <c r="E101" s="31">
        <v>26249.24</v>
      </c>
      <c r="F101" s="31">
        <v>0</v>
      </c>
      <c r="G101" s="31">
        <v>0</v>
      </c>
      <c r="H101" s="31">
        <f t="shared" si="6"/>
        <v>0</v>
      </c>
      <c r="I101" s="31"/>
      <c r="J101" s="32"/>
    </row>
    <row r="102" spans="1:10" ht="17.25" hidden="1" customHeight="1" x14ac:dyDescent="0.25">
      <c r="A102" s="1"/>
      <c r="B102" s="29" t="s">
        <v>701</v>
      </c>
      <c r="C102" s="30" t="s">
        <v>702</v>
      </c>
      <c r="D102" s="31">
        <v>75000</v>
      </c>
      <c r="E102" s="31">
        <v>75000</v>
      </c>
      <c r="F102" s="31">
        <v>0</v>
      </c>
      <c r="G102" s="31">
        <v>0</v>
      </c>
      <c r="H102" s="31">
        <f t="shared" si="6"/>
        <v>0</v>
      </c>
      <c r="I102" s="31"/>
      <c r="J102" s="32"/>
    </row>
    <row r="103" spans="1:10" ht="17.25" hidden="1" customHeight="1" x14ac:dyDescent="0.25">
      <c r="A103" s="1"/>
      <c r="B103" s="29" t="s">
        <v>703</v>
      </c>
      <c r="C103" s="30" t="s">
        <v>704</v>
      </c>
      <c r="D103" s="31">
        <v>7700000</v>
      </c>
      <c r="E103" s="31">
        <v>7699998.7400000002</v>
      </c>
      <c r="F103" s="31">
        <v>0</v>
      </c>
      <c r="G103" s="31">
        <v>0</v>
      </c>
      <c r="H103" s="31">
        <f t="shared" si="6"/>
        <v>0</v>
      </c>
      <c r="I103" s="31"/>
      <c r="J103" s="32"/>
    </row>
    <row r="104" spans="1:10" ht="15" hidden="1" x14ac:dyDescent="0.25">
      <c r="A104" s="1"/>
      <c r="B104" s="29" t="s">
        <v>705</v>
      </c>
      <c r="C104" s="30" t="s">
        <v>706</v>
      </c>
      <c r="D104" s="31">
        <v>32858</v>
      </c>
      <c r="E104" s="31">
        <v>32857.949999999997</v>
      </c>
      <c r="F104" s="31">
        <v>0</v>
      </c>
      <c r="G104" s="31">
        <v>0</v>
      </c>
      <c r="H104" s="31">
        <f t="shared" si="6"/>
        <v>0</v>
      </c>
      <c r="I104" s="31"/>
      <c r="J104" s="32"/>
    </row>
    <row r="105" spans="1:10" ht="15" hidden="1" x14ac:dyDescent="0.25">
      <c r="A105" s="1"/>
      <c r="B105" s="29" t="s">
        <v>707</v>
      </c>
      <c r="C105" s="30" t="s">
        <v>708</v>
      </c>
      <c r="D105" s="31">
        <v>185004</v>
      </c>
      <c r="E105" s="31">
        <v>185004</v>
      </c>
      <c r="F105" s="31">
        <v>0</v>
      </c>
      <c r="G105" s="31">
        <v>0</v>
      </c>
      <c r="H105" s="31">
        <f t="shared" si="6"/>
        <v>0</v>
      </c>
      <c r="I105" s="31"/>
      <c r="J105" s="32"/>
    </row>
    <row r="106" spans="1:10" ht="15" hidden="1" x14ac:dyDescent="0.25">
      <c r="A106" s="1"/>
      <c r="B106" s="33" t="s">
        <v>709</v>
      </c>
      <c r="C106" s="30" t="s">
        <v>710</v>
      </c>
      <c r="D106" s="31">
        <v>148800</v>
      </c>
      <c r="E106" s="31">
        <v>147823.06</v>
      </c>
      <c r="F106" s="31">
        <v>0</v>
      </c>
      <c r="G106" s="31">
        <v>0</v>
      </c>
      <c r="H106" s="31">
        <f t="shared" si="6"/>
        <v>0</v>
      </c>
      <c r="I106" s="31"/>
      <c r="J106" s="32"/>
    </row>
    <row r="107" spans="1:10" ht="15" hidden="1" x14ac:dyDescent="0.25">
      <c r="A107" s="1"/>
      <c r="B107" s="33" t="s">
        <v>711</v>
      </c>
      <c r="C107" s="30" t="s">
        <v>712</v>
      </c>
      <c r="D107" s="31">
        <v>148800</v>
      </c>
      <c r="E107" s="31">
        <v>148391.34</v>
      </c>
      <c r="F107" s="31">
        <v>0</v>
      </c>
      <c r="G107" s="31">
        <v>0</v>
      </c>
      <c r="H107" s="31">
        <f t="shared" si="6"/>
        <v>0</v>
      </c>
      <c r="I107" s="31"/>
      <c r="J107" s="32"/>
    </row>
    <row r="108" spans="1:10" x14ac:dyDescent="0.3">
      <c r="A108" s="1"/>
      <c r="B108" s="33" t="s">
        <v>717</v>
      </c>
      <c r="C108" s="30" t="s">
        <v>718</v>
      </c>
      <c r="D108" s="31">
        <v>1850000</v>
      </c>
      <c r="E108" s="31">
        <v>1682877.22</v>
      </c>
      <c r="F108" s="31">
        <v>1850000</v>
      </c>
      <c r="G108" s="31">
        <v>1685150</v>
      </c>
      <c r="H108" s="31">
        <f t="shared" si="6"/>
        <v>164850</v>
      </c>
      <c r="I108" s="31">
        <f>H108</f>
        <v>164850</v>
      </c>
      <c r="J108" s="32" t="s">
        <v>1186</v>
      </c>
    </row>
    <row r="109" spans="1:10" x14ac:dyDescent="0.3">
      <c r="A109" s="1"/>
      <c r="B109" s="33" t="s">
        <v>719</v>
      </c>
      <c r="C109" s="30" t="s">
        <v>720</v>
      </c>
      <c r="D109" s="31">
        <v>2073160</v>
      </c>
      <c r="E109" s="31">
        <v>2065455.01</v>
      </c>
      <c r="F109" s="31">
        <v>312891</v>
      </c>
      <c r="G109" s="31">
        <v>305186.45</v>
      </c>
      <c r="H109" s="31">
        <f t="shared" si="6"/>
        <v>7704.5499999999884</v>
      </c>
      <c r="I109" s="31">
        <f>H109</f>
        <v>7704.5499999999884</v>
      </c>
      <c r="J109" s="32" t="s">
        <v>1200</v>
      </c>
    </row>
    <row r="110" spans="1:10" ht="15" hidden="1" x14ac:dyDescent="0.25">
      <c r="A110" s="1"/>
      <c r="B110" s="29" t="s">
        <v>721</v>
      </c>
      <c r="C110" s="30" t="s">
        <v>722</v>
      </c>
      <c r="D110" s="31"/>
      <c r="E110" s="31"/>
      <c r="F110" s="31"/>
      <c r="G110" s="31"/>
      <c r="H110" s="31"/>
      <c r="I110" s="31"/>
      <c r="J110" s="32"/>
    </row>
    <row r="111" spans="1:10" ht="15" hidden="1" x14ac:dyDescent="0.25">
      <c r="A111" s="1"/>
      <c r="B111" s="29" t="s">
        <v>723</v>
      </c>
      <c r="C111" s="30" t="s">
        <v>724</v>
      </c>
      <c r="D111" s="31">
        <v>52459</v>
      </c>
      <c r="E111" s="31">
        <v>52459.46</v>
      </c>
      <c r="F111" s="31">
        <v>0</v>
      </c>
      <c r="G111" s="31">
        <v>0</v>
      </c>
      <c r="H111" s="31">
        <f t="shared" ref="H111:H120" si="7">SUM(F111-G111)</f>
        <v>0</v>
      </c>
      <c r="I111" s="31"/>
      <c r="J111" s="32"/>
    </row>
    <row r="112" spans="1:10" ht="15" hidden="1" x14ac:dyDescent="0.25">
      <c r="A112" s="1"/>
      <c r="B112" s="29" t="s">
        <v>725</v>
      </c>
      <c r="C112" s="30" t="s">
        <v>726</v>
      </c>
      <c r="D112" s="31">
        <v>71695</v>
      </c>
      <c r="E112" s="31">
        <v>71695.38</v>
      </c>
      <c r="F112" s="31">
        <v>0</v>
      </c>
      <c r="G112" s="31">
        <v>0</v>
      </c>
      <c r="H112" s="31">
        <f t="shared" si="7"/>
        <v>0</v>
      </c>
      <c r="I112" s="31"/>
      <c r="J112" s="32"/>
    </row>
    <row r="113" spans="1:10" ht="15" hidden="1" x14ac:dyDescent="0.25">
      <c r="A113" s="1"/>
      <c r="B113" s="29" t="s">
        <v>727</v>
      </c>
      <c r="C113" s="30" t="s">
        <v>728</v>
      </c>
      <c r="D113" s="31">
        <v>193884</v>
      </c>
      <c r="E113" s="31">
        <v>193883.68</v>
      </c>
      <c r="F113" s="31">
        <v>0</v>
      </c>
      <c r="G113" s="31">
        <v>0</v>
      </c>
      <c r="H113" s="31">
        <f t="shared" si="7"/>
        <v>0</v>
      </c>
      <c r="I113" s="31"/>
      <c r="J113" s="32"/>
    </row>
    <row r="114" spans="1:10" ht="15" hidden="1" x14ac:dyDescent="0.25">
      <c r="A114" s="1"/>
      <c r="B114" s="29" t="s">
        <v>729</v>
      </c>
      <c r="C114" s="30" t="s">
        <v>730</v>
      </c>
      <c r="D114" s="31">
        <v>57912</v>
      </c>
      <c r="E114" s="31">
        <v>57912</v>
      </c>
      <c r="F114" s="31">
        <v>0</v>
      </c>
      <c r="G114" s="31">
        <v>0</v>
      </c>
      <c r="H114" s="31">
        <f t="shared" si="7"/>
        <v>0</v>
      </c>
      <c r="I114" s="31"/>
      <c r="J114" s="32"/>
    </row>
    <row r="115" spans="1:10" ht="15" hidden="1" x14ac:dyDescent="0.25">
      <c r="A115" s="1"/>
      <c r="B115" s="29" t="s">
        <v>731</v>
      </c>
      <c r="C115" s="30" t="s">
        <v>732</v>
      </c>
      <c r="D115" s="31">
        <v>20741</v>
      </c>
      <c r="E115" s="31">
        <v>20740.599999999999</v>
      </c>
      <c r="F115" s="31">
        <v>0</v>
      </c>
      <c r="G115" s="31">
        <v>0</v>
      </c>
      <c r="H115" s="31">
        <f t="shared" si="7"/>
        <v>0</v>
      </c>
      <c r="I115" s="31"/>
      <c r="J115" s="32"/>
    </row>
    <row r="116" spans="1:10" ht="15" hidden="1" x14ac:dyDescent="0.25">
      <c r="A116" s="1"/>
      <c r="B116" s="29" t="s">
        <v>733</v>
      </c>
      <c r="C116" s="30" t="s">
        <v>734</v>
      </c>
      <c r="D116" s="31">
        <v>48080</v>
      </c>
      <c r="E116" s="31">
        <v>48080</v>
      </c>
      <c r="F116" s="31">
        <v>0</v>
      </c>
      <c r="G116" s="31">
        <v>0</v>
      </c>
      <c r="H116" s="31">
        <f t="shared" si="7"/>
        <v>0</v>
      </c>
      <c r="I116" s="31"/>
      <c r="J116" s="32"/>
    </row>
    <row r="117" spans="1:10" ht="15" hidden="1" x14ac:dyDescent="0.25">
      <c r="A117" s="1"/>
      <c r="B117" s="29" t="s">
        <v>735</v>
      </c>
      <c r="C117" s="30" t="s">
        <v>736</v>
      </c>
      <c r="D117" s="31">
        <v>41438</v>
      </c>
      <c r="E117" s="31">
        <v>41438</v>
      </c>
      <c r="F117" s="31">
        <v>0</v>
      </c>
      <c r="G117" s="31">
        <v>0</v>
      </c>
      <c r="H117" s="31">
        <f t="shared" si="7"/>
        <v>0</v>
      </c>
      <c r="I117" s="31"/>
      <c r="J117" s="32"/>
    </row>
    <row r="118" spans="1:10" ht="15" hidden="1" x14ac:dyDescent="0.25">
      <c r="A118" s="1"/>
      <c r="B118" s="29" t="s">
        <v>737</v>
      </c>
      <c r="C118" s="30" t="s">
        <v>738</v>
      </c>
      <c r="D118" s="31">
        <v>50280</v>
      </c>
      <c r="E118" s="31">
        <v>50280</v>
      </c>
      <c r="F118" s="31">
        <v>0</v>
      </c>
      <c r="G118" s="31">
        <v>0</v>
      </c>
      <c r="H118" s="31">
        <f t="shared" si="7"/>
        <v>0</v>
      </c>
      <c r="I118" s="31"/>
      <c r="J118" s="32"/>
    </row>
    <row r="119" spans="1:10" ht="15" hidden="1" x14ac:dyDescent="0.25">
      <c r="A119" s="1"/>
      <c r="B119" s="29" t="s">
        <v>739</v>
      </c>
      <c r="C119" s="30" t="s">
        <v>740</v>
      </c>
      <c r="D119" s="31">
        <v>132120</v>
      </c>
      <c r="E119" s="31">
        <v>132119.51999999999</v>
      </c>
      <c r="F119" s="31">
        <v>0</v>
      </c>
      <c r="G119" s="31">
        <v>0</v>
      </c>
      <c r="H119" s="31">
        <f t="shared" si="7"/>
        <v>0</v>
      </c>
      <c r="I119" s="31"/>
      <c r="J119" s="32"/>
    </row>
    <row r="120" spans="1:10" ht="15" hidden="1" x14ac:dyDescent="0.25">
      <c r="A120" s="1"/>
      <c r="B120" s="29" t="s">
        <v>741</v>
      </c>
      <c r="C120" s="30" t="s">
        <v>742</v>
      </c>
      <c r="D120" s="31">
        <v>73890</v>
      </c>
      <c r="E120" s="31">
        <v>73889.8</v>
      </c>
      <c r="F120" s="31">
        <v>0</v>
      </c>
      <c r="G120" s="31">
        <v>0</v>
      </c>
      <c r="H120" s="31">
        <f t="shared" si="7"/>
        <v>0</v>
      </c>
      <c r="I120" s="31"/>
      <c r="J120" s="32"/>
    </row>
    <row r="121" spans="1:10" ht="15" hidden="1" x14ac:dyDescent="0.25">
      <c r="A121" s="1"/>
      <c r="B121" s="29" t="s">
        <v>743</v>
      </c>
      <c r="C121" s="30" t="s">
        <v>744</v>
      </c>
      <c r="D121" s="31"/>
      <c r="E121" s="31"/>
      <c r="F121" s="31"/>
      <c r="G121" s="31"/>
      <c r="H121" s="31"/>
      <c r="I121" s="31"/>
      <c r="J121" s="32"/>
    </row>
    <row r="122" spans="1:10" ht="15" hidden="1" x14ac:dyDescent="0.25">
      <c r="A122" s="1"/>
      <c r="B122" s="29" t="s">
        <v>747</v>
      </c>
      <c r="C122" s="30" t="s">
        <v>748</v>
      </c>
      <c r="D122" s="31"/>
      <c r="E122" s="31"/>
      <c r="F122" s="31"/>
      <c r="G122" s="31"/>
      <c r="H122" s="31"/>
      <c r="I122" s="31"/>
      <c r="J122" s="32"/>
    </row>
    <row r="123" spans="1:10" ht="15" hidden="1" x14ac:dyDescent="0.25">
      <c r="A123" s="1"/>
      <c r="B123" s="29" t="s">
        <v>749</v>
      </c>
      <c r="C123" s="30" t="s">
        <v>750</v>
      </c>
      <c r="D123" s="31">
        <v>822200</v>
      </c>
      <c r="E123" s="31">
        <v>794288.12</v>
      </c>
      <c r="F123" s="31">
        <v>0</v>
      </c>
      <c r="G123" s="31">
        <v>0</v>
      </c>
      <c r="H123" s="31">
        <f>SUM(F123-G123)</f>
        <v>0</v>
      </c>
      <c r="I123" s="31"/>
      <c r="J123" s="32"/>
    </row>
    <row r="124" spans="1:10" ht="15" hidden="1" x14ac:dyDescent="0.25">
      <c r="A124" s="1"/>
      <c r="B124" s="29" t="s">
        <v>751</v>
      </c>
      <c r="C124" s="30" t="s">
        <v>752</v>
      </c>
      <c r="D124" s="31">
        <v>355563</v>
      </c>
      <c r="E124" s="31">
        <v>293780.25</v>
      </c>
      <c r="F124" s="31">
        <v>0</v>
      </c>
      <c r="G124" s="31">
        <v>0</v>
      </c>
      <c r="H124" s="31">
        <f>SUM(F124-G124)</f>
        <v>0</v>
      </c>
      <c r="I124" s="31"/>
      <c r="J124" s="32"/>
    </row>
    <row r="125" spans="1:10" s="119" customFormat="1" ht="15" x14ac:dyDescent="0.25">
      <c r="A125" s="120"/>
      <c r="B125" s="33" t="s">
        <v>753</v>
      </c>
      <c r="C125" s="30" t="s">
        <v>1263</v>
      </c>
      <c r="D125" s="31">
        <v>3070000</v>
      </c>
      <c r="E125" s="31">
        <v>2743020.42</v>
      </c>
      <c r="F125" s="31"/>
      <c r="G125" s="31"/>
      <c r="H125" s="31"/>
      <c r="I125" s="31"/>
      <c r="J125" s="32"/>
    </row>
    <row r="126" spans="1:10" s="119" customFormat="1" x14ac:dyDescent="0.3">
      <c r="A126" s="120"/>
      <c r="B126" s="121" t="s">
        <v>1264</v>
      </c>
      <c r="C126" s="132" t="s">
        <v>1266</v>
      </c>
      <c r="D126" s="122"/>
      <c r="E126" s="122"/>
      <c r="F126" s="122">
        <v>2575000</v>
      </c>
      <c r="G126" s="122">
        <v>2335303</v>
      </c>
      <c r="H126" s="129">
        <f t="shared" ref="H126:H127" si="8">SUM(F126-G126)</f>
        <v>239697</v>
      </c>
      <c r="I126" s="129">
        <f t="shared" ref="I126:I127" si="9">H126</f>
        <v>239697</v>
      </c>
      <c r="J126" s="130" t="s">
        <v>1186</v>
      </c>
    </row>
    <row r="127" spans="1:10" x14ac:dyDescent="0.3">
      <c r="A127" s="1"/>
      <c r="B127" s="118" t="s">
        <v>1265</v>
      </c>
      <c r="C127" s="132" t="s">
        <v>1267</v>
      </c>
      <c r="F127" s="125">
        <v>495000</v>
      </c>
      <c r="G127" s="125">
        <v>407717</v>
      </c>
      <c r="H127" s="129">
        <f t="shared" si="8"/>
        <v>87283</v>
      </c>
      <c r="I127" s="129">
        <f t="shared" si="9"/>
        <v>87283</v>
      </c>
      <c r="J127" s="130" t="s">
        <v>1186</v>
      </c>
    </row>
    <row r="128" spans="1:10" ht="15" hidden="1" x14ac:dyDescent="0.25">
      <c r="A128" s="1"/>
      <c r="B128" s="29" t="s">
        <v>754</v>
      </c>
      <c r="C128" s="30" t="s">
        <v>755</v>
      </c>
      <c r="D128" s="31">
        <v>214239</v>
      </c>
      <c r="E128" s="31">
        <v>214238.9</v>
      </c>
      <c r="F128" s="31">
        <v>0</v>
      </c>
      <c r="G128" s="31">
        <v>0</v>
      </c>
      <c r="H128" s="31">
        <f>SUM(F128-G128)</f>
        <v>0</v>
      </c>
      <c r="I128" s="31"/>
      <c r="J128" s="32"/>
    </row>
    <row r="129" spans="1:10" ht="15" hidden="1" x14ac:dyDescent="0.25">
      <c r="A129" s="1"/>
      <c r="B129" s="29" t="s">
        <v>756</v>
      </c>
      <c r="C129" s="30" t="s">
        <v>757</v>
      </c>
      <c r="D129" s="31"/>
      <c r="E129" s="31"/>
      <c r="F129" s="31"/>
      <c r="G129" s="31"/>
      <c r="H129" s="31"/>
      <c r="I129" s="31"/>
      <c r="J129" s="32"/>
    </row>
    <row r="130" spans="1:10" ht="15" hidden="1" x14ac:dyDescent="0.25">
      <c r="A130" s="1"/>
      <c r="B130" s="29" t="s">
        <v>758</v>
      </c>
      <c r="C130" s="30" t="s">
        <v>759</v>
      </c>
      <c r="D130" s="31">
        <v>513100</v>
      </c>
      <c r="E130" s="31">
        <v>513100</v>
      </c>
      <c r="F130" s="31">
        <v>0</v>
      </c>
      <c r="G130" s="31">
        <v>0</v>
      </c>
      <c r="H130" s="31">
        <f>SUM(F130-G130)</f>
        <v>0</v>
      </c>
      <c r="I130" s="31"/>
      <c r="J130" s="32"/>
    </row>
    <row r="131" spans="1:10" ht="15" hidden="1" x14ac:dyDescent="0.25">
      <c r="A131" s="1"/>
      <c r="B131" s="29" t="s">
        <v>760</v>
      </c>
      <c r="C131" s="30" t="s">
        <v>761</v>
      </c>
      <c r="D131" s="31">
        <v>236555</v>
      </c>
      <c r="E131" s="31">
        <v>236555.31</v>
      </c>
      <c r="F131" s="31">
        <v>0</v>
      </c>
      <c r="G131" s="31">
        <v>0</v>
      </c>
      <c r="H131" s="31">
        <f>SUM(F131-G131)</f>
        <v>0</v>
      </c>
      <c r="I131" s="31"/>
      <c r="J131" s="32"/>
    </row>
    <row r="132" spans="1:10" x14ac:dyDescent="0.35">
      <c r="A132" s="1"/>
      <c r="B132" s="56"/>
      <c r="C132" s="38"/>
      <c r="D132" s="54"/>
      <c r="E132" s="53"/>
      <c r="F132" s="54"/>
      <c r="G132" s="53"/>
      <c r="H132" s="54"/>
      <c r="I132" s="53"/>
      <c r="J132" s="40"/>
    </row>
    <row r="133" spans="1:10" x14ac:dyDescent="0.35">
      <c r="A133" s="1"/>
      <c r="B133" s="41"/>
      <c r="C133" s="42"/>
      <c r="D133" s="43">
        <f t="shared" ref="D133:I133" si="10">SUM(D7:D131)</f>
        <v>144988223</v>
      </c>
      <c r="E133" s="44">
        <f t="shared" si="10"/>
        <v>136291899.47</v>
      </c>
      <c r="F133" s="43">
        <f t="shared" si="10"/>
        <v>38848997</v>
      </c>
      <c r="G133" s="44">
        <f t="shared" si="10"/>
        <v>31202084.199999999</v>
      </c>
      <c r="H133" s="43">
        <f t="shared" si="10"/>
        <v>7646912.7999999998</v>
      </c>
      <c r="I133" s="43">
        <f t="shared" si="10"/>
        <v>7646433.3499999987</v>
      </c>
      <c r="J133" s="45"/>
    </row>
    <row r="135" spans="1:10" x14ac:dyDescent="0.3">
      <c r="B135" s="111" t="s">
        <v>456</v>
      </c>
    </row>
    <row r="136" spans="1:10" x14ac:dyDescent="0.3">
      <c r="B136" t="s">
        <v>1249</v>
      </c>
    </row>
    <row r="138" spans="1:10" s="69" customFormat="1" x14ac:dyDescent="0.3">
      <c r="A138" s="6" t="s">
        <v>0</v>
      </c>
      <c r="B138" s="6"/>
      <c r="C138" s="7" t="s">
        <v>456</v>
      </c>
      <c r="D138" s="23" t="s">
        <v>2</v>
      </c>
      <c r="E138" s="9" t="s">
        <v>3</v>
      </c>
      <c r="F138" s="23" t="s">
        <v>1173</v>
      </c>
      <c r="G138" s="9" t="s">
        <v>5</v>
      </c>
      <c r="H138" s="10" t="s">
        <v>6</v>
      </c>
      <c r="I138" s="149" t="s">
        <v>1254</v>
      </c>
      <c r="J138" s="150"/>
    </row>
    <row r="139" spans="1:10" s="69" customFormat="1" x14ac:dyDescent="0.3">
      <c r="A139" s="13"/>
      <c r="B139" s="13"/>
      <c r="C139" s="25"/>
      <c r="D139" s="26" t="s">
        <v>1175</v>
      </c>
      <c r="E139" s="17" t="s">
        <v>1175</v>
      </c>
      <c r="F139" s="26" t="s">
        <v>1174</v>
      </c>
      <c r="G139" s="17">
        <v>2014</v>
      </c>
      <c r="H139" s="27" t="s">
        <v>9</v>
      </c>
      <c r="I139" s="147" t="s">
        <v>1255</v>
      </c>
      <c r="J139" s="148"/>
    </row>
    <row r="140" spans="1:10" s="69" customFormat="1" ht="15" x14ac:dyDescent="0.25">
      <c r="A140" s="21"/>
      <c r="B140" s="13"/>
      <c r="C140" s="14"/>
      <c r="D140" s="26" t="s">
        <v>1176</v>
      </c>
      <c r="E140" s="17" t="s">
        <v>1176</v>
      </c>
      <c r="F140" s="26">
        <v>2014</v>
      </c>
      <c r="G140" s="17"/>
      <c r="H140" s="27"/>
      <c r="I140" s="145"/>
      <c r="J140" s="146"/>
    </row>
    <row r="141" spans="1:10" s="69" customFormat="1" ht="14.25" customHeight="1" x14ac:dyDescent="0.25">
      <c r="A141" s="1"/>
      <c r="B141" s="29" t="s">
        <v>465</v>
      </c>
      <c r="C141" s="30" t="s">
        <v>466</v>
      </c>
      <c r="D141" s="31">
        <v>495000</v>
      </c>
      <c r="E141" s="31">
        <v>462639.57</v>
      </c>
      <c r="F141" s="31">
        <v>32360</v>
      </c>
      <c r="G141" s="31">
        <v>32360</v>
      </c>
      <c r="H141" s="31">
        <v>0</v>
      </c>
      <c r="I141" s="143"/>
      <c r="J141" s="144"/>
    </row>
    <row r="142" spans="1:10" s="69" customFormat="1" ht="14.25" hidden="1" customHeight="1" x14ac:dyDescent="0.25">
      <c r="A142" s="1"/>
      <c r="B142" s="29" t="s">
        <v>467</v>
      </c>
      <c r="C142" s="30" t="s">
        <v>468</v>
      </c>
      <c r="D142" s="31">
        <v>2543000</v>
      </c>
      <c r="E142" s="31">
        <v>2539064</v>
      </c>
      <c r="F142" s="31">
        <v>0</v>
      </c>
      <c r="G142" s="31">
        <v>0</v>
      </c>
      <c r="H142" s="31">
        <v>0</v>
      </c>
      <c r="I142" s="143"/>
      <c r="J142" s="144"/>
    </row>
    <row r="143" spans="1:10" s="69" customFormat="1" ht="14.25" hidden="1" customHeight="1" x14ac:dyDescent="0.25">
      <c r="A143" s="1"/>
      <c r="B143" s="29" t="s">
        <v>469</v>
      </c>
      <c r="C143" s="30" t="s">
        <v>470</v>
      </c>
      <c r="D143" s="31">
        <v>1000000</v>
      </c>
      <c r="E143" s="31">
        <v>995935.52</v>
      </c>
      <c r="F143" s="31">
        <v>0</v>
      </c>
      <c r="G143" s="31">
        <v>0</v>
      </c>
      <c r="H143" s="31">
        <v>0</v>
      </c>
      <c r="I143" s="143"/>
      <c r="J143" s="144"/>
    </row>
    <row r="144" spans="1:10" s="69" customFormat="1" ht="14.25" hidden="1" customHeight="1" x14ac:dyDescent="0.25">
      <c r="A144" s="1"/>
      <c r="B144" s="29" t="s">
        <v>471</v>
      </c>
      <c r="C144" s="30" t="s">
        <v>472</v>
      </c>
      <c r="D144" s="31">
        <v>490000</v>
      </c>
      <c r="E144" s="31">
        <v>639999.68000000005</v>
      </c>
      <c r="F144" s="31">
        <v>0</v>
      </c>
      <c r="G144" s="31">
        <v>0</v>
      </c>
      <c r="H144" s="31">
        <v>0</v>
      </c>
      <c r="I144" s="143"/>
      <c r="J144" s="144"/>
    </row>
    <row r="145" spans="1:10" s="69" customFormat="1" ht="14.25" hidden="1" customHeight="1" x14ac:dyDescent="0.25">
      <c r="A145" s="1"/>
      <c r="B145" s="29" t="s">
        <v>473</v>
      </c>
      <c r="C145" s="30" t="s">
        <v>474</v>
      </c>
      <c r="D145" s="31">
        <v>2416208</v>
      </c>
      <c r="E145" s="31">
        <v>2275316.46</v>
      </c>
      <c r="F145" s="31">
        <v>0</v>
      </c>
      <c r="G145" s="31">
        <v>0</v>
      </c>
      <c r="H145" s="31">
        <v>0</v>
      </c>
      <c r="I145" s="143"/>
      <c r="J145" s="144"/>
    </row>
    <row r="146" spans="1:10" s="69" customFormat="1" ht="14.25" hidden="1" customHeight="1" x14ac:dyDescent="0.25">
      <c r="A146" s="1"/>
      <c r="B146" s="29" t="s">
        <v>475</v>
      </c>
      <c r="C146" s="30" t="s">
        <v>476</v>
      </c>
      <c r="D146" s="31">
        <v>484073</v>
      </c>
      <c r="E146" s="31">
        <v>484073</v>
      </c>
      <c r="F146" s="31">
        <v>0</v>
      </c>
      <c r="G146" s="31">
        <v>0</v>
      </c>
      <c r="H146" s="31">
        <v>0</v>
      </c>
      <c r="I146" s="143"/>
      <c r="J146" s="144"/>
    </row>
    <row r="147" spans="1:10" s="69" customFormat="1" ht="14.25" hidden="1" customHeight="1" x14ac:dyDescent="0.25">
      <c r="A147" s="1"/>
      <c r="B147" s="29" t="s">
        <v>477</v>
      </c>
      <c r="C147" s="30" t="s">
        <v>478</v>
      </c>
      <c r="D147" s="31">
        <v>146115</v>
      </c>
      <c r="E147" s="31">
        <v>146114.93</v>
      </c>
      <c r="F147" s="31">
        <v>0</v>
      </c>
      <c r="G147" s="31">
        <v>0</v>
      </c>
      <c r="H147" s="31">
        <v>0</v>
      </c>
      <c r="I147" s="31"/>
      <c r="J147" s="68"/>
    </row>
    <row r="148" spans="1:10" s="69" customFormat="1" ht="14.25" hidden="1" customHeight="1" x14ac:dyDescent="0.25">
      <c r="A148" s="1"/>
      <c r="B148" s="29" t="s">
        <v>479</v>
      </c>
      <c r="C148" s="30" t="s">
        <v>480</v>
      </c>
      <c r="D148" s="31">
        <v>334990</v>
      </c>
      <c r="E148" s="31">
        <v>334990</v>
      </c>
      <c r="F148" s="31">
        <v>0</v>
      </c>
      <c r="G148" s="31">
        <v>0</v>
      </c>
      <c r="H148" s="31">
        <v>0</v>
      </c>
      <c r="I148" s="31"/>
      <c r="J148" s="68"/>
    </row>
    <row r="149" spans="1:10" s="69" customFormat="1" ht="14.25" hidden="1" customHeight="1" x14ac:dyDescent="0.35">
      <c r="A149" s="1"/>
      <c r="B149" s="29" t="s">
        <v>481</v>
      </c>
      <c r="C149" s="30" t="s">
        <v>482</v>
      </c>
      <c r="D149" s="31">
        <v>59483</v>
      </c>
      <c r="E149" s="31">
        <v>59482.7</v>
      </c>
      <c r="F149" s="31">
        <v>0</v>
      </c>
      <c r="G149" s="31">
        <v>0</v>
      </c>
      <c r="H149" s="31">
        <v>0</v>
      </c>
      <c r="I149" s="31"/>
      <c r="J149" s="68"/>
    </row>
    <row r="150" spans="1:10" s="69" customFormat="1" ht="14.25" hidden="1" customHeight="1" x14ac:dyDescent="0.35">
      <c r="A150" s="1"/>
      <c r="B150" s="29" t="s">
        <v>483</v>
      </c>
      <c r="C150" s="30" t="s">
        <v>484</v>
      </c>
      <c r="D150" s="31">
        <v>32890</v>
      </c>
      <c r="E150" s="31">
        <v>32890</v>
      </c>
      <c r="F150" s="31">
        <v>0</v>
      </c>
      <c r="G150" s="31">
        <v>0</v>
      </c>
      <c r="H150" s="31">
        <v>0</v>
      </c>
      <c r="I150" s="31"/>
      <c r="J150" s="68"/>
    </row>
    <row r="151" spans="1:10" s="69" customFormat="1" ht="14.25" hidden="1" customHeight="1" x14ac:dyDescent="0.35">
      <c r="A151" s="1"/>
      <c r="B151" s="29" t="s">
        <v>485</v>
      </c>
      <c r="C151" s="30" t="s">
        <v>486</v>
      </c>
      <c r="D151" s="31">
        <v>38547</v>
      </c>
      <c r="E151" s="31">
        <v>38547.410000000003</v>
      </c>
      <c r="F151" s="31">
        <v>0</v>
      </c>
      <c r="G151" s="31">
        <v>0</v>
      </c>
      <c r="H151" s="31">
        <v>0</v>
      </c>
      <c r="I151" s="31"/>
      <c r="J151" s="68"/>
    </row>
    <row r="152" spans="1:10" s="69" customFormat="1" ht="14.25" hidden="1" customHeight="1" x14ac:dyDescent="0.35">
      <c r="A152" s="1"/>
      <c r="B152" s="29" t="s">
        <v>487</v>
      </c>
      <c r="C152" s="30" t="s">
        <v>488</v>
      </c>
      <c r="D152" s="31">
        <v>128617</v>
      </c>
      <c r="E152" s="31">
        <v>128616.94</v>
      </c>
      <c r="F152" s="31">
        <v>0</v>
      </c>
      <c r="G152" s="31">
        <v>0</v>
      </c>
      <c r="H152" s="31">
        <v>0</v>
      </c>
      <c r="I152" s="31"/>
      <c r="J152" s="68"/>
    </row>
    <row r="153" spans="1:10" s="69" customFormat="1" ht="14.25" hidden="1" customHeight="1" x14ac:dyDescent="0.35">
      <c r="A153" s="1"/>
      <c r="B153" s="29" t="s">
        <v>489</v>
      </c>
      <c r="C153" s="30" t="s">
        <v>490</v>
      </c>
      <c r="D153" s="31">
        <v>226958</v>
      </c>
      <c r="E153" s="31">
        <v>226957.74</v>
      </c>
      <c r="F153" s="31">
        <v>0</v>
      </c>
      <c r="G153" s="31">
        <v>0</v>
      </c>
      <c r="H153" s="31">
        <v>0</v>
      </c>
      <c r="I153" s="31"/>
      <c r="J153" s="68"/>
    </row>
    <row r="154" spans="1:10" s="69" customFormat="1" ht="14.25" hidden="1" customHeight="1" x14ac:dyDescent="0.25">
      <c r="A154" s="1"/>
      <c r="B154" s="29" t="s">
        <v>491</v>
      </c>
      <c r="C154" s="30" t="s">
        <v>492</v>
      </c>
      <c r="D154" s="31">
        <v>379500</v>
      </c>
      <c r="E154" s="31">
        <v>379500.02</v>
      </c>
      <c r="F154" s="31">
        <v>0</v>
      </c>
      <c r="G154" s="31">
        <v>0</v>
      </c>
      <c r="H154" s="31">
        <v>0</v>
      </c>
      <c r="I154" s="31"/>
      <c r="J154" s="68"/>
    </row>
    <row r="155" spans="1:10" s="69" customFormat="1" ht="14.25" hidden="1" customHeight="1" x14ac:dyDescent="0.25">
      <c r="A155" s="1"/>
      <c r="B155" s="29" t="s">
        <v>493</v>
      </c>
      <c r="C155" s="30" t="s">
        <v>494</v>
      </c>
      <c r="D155" s="31">
        <v>69152</v>
      </c>
      <c r="E155" s="31">
        <v>69151.55</v>
      </c>
      <c r="F155" s="31">
        <v>0</v>
      </c>
      <c r="G155" s="31">
        <v>0</v>
      </c>
      <c r="H155" s="31">
        <v>0</v>
      </c>
      <c r="I155" s="31"/>
      <c r="J155" s="68"/>
    </row>
    <row r="156" spans="1:10" s="69" customFormat="1" ht="14.25" hidden="1" customHeight="1" x14ac:dyDescent="0.25">
      <c r="A156" s="1"/>
      <c r="B156" s="29" t="s">
        <v>495</v>
      </c>
      <c r="C156" s="30" t="s">
        <v>496</v>
      </c>
      <c r="D156" s="31">
        <v>298028</v>
      </c>
      <c r="E156" s="31">
        <v>298028.2</v>
      </c>
      <c r="F156" s="31">
        <v>0</v>
      </c>
      <c r="G156" s="31">
        <v>0</v>
      </c>
      <c r="H156" s="31">
        <v>0</v>
      </c>
      <c r="I156" s="143"/>
      <c r="J156" s="144"/>
    </row>
    <row r="157" spans="1:10" s="69" customFormat="1" ht="14.25" hidden="1" customHeight="1" x14ac:dyDescent="0.35">
      <c r="A157" s="1"/>
      <c r="B157" s="29" t="s">
        <v>497</v>
      </c>
      <c r="C157" s="30" t="s">
        <v>498</v>
      </c>
      <c r="D157" s="31">
        <v>82000</v>
      </c>
      <c r="E157" s="31">
        <v>82000</v>
      </c>
      <c r="F157" s="31">
        <v>0</v>
      </c>
      <c r="G157" s="31">
        <v>0</v>
      </c>
      <c r="H157" s="31">
        <v>0</v>
      </c>
      <c r="I157" s="31"/>
      <c r="J157" s="68"/>
    </row>
    <row r="158" spans="1:10" s="69" customFormat="1" ht="14.25" hidden="1" customHeight="1" x14ac:dyDescent="0.25">
      <c r="A158" s="1"/>
      <c r="B158" s="29" t="s">
        <v>499</v>
      </c>
      <c r="C158" s="30" t="s">
        <v>500</v>
      </c>
      <c r="D158" s="31">
        <v>147312</v>
      </c>
      <c r="E158" s="31">
        <v>147312.26999999999</v>
      </c>
      <c r="F158" s="31">
        <v>0</v>
      </c>
      <c r="G158" s="31">
        <v>0</v>
      </c>
      <c r="H158" s="31">
        <v>0</v>
      </c>
      <c r="I158" s="143"/>
      <c r="J158" s="144"/>
    </row>
    <row r="159" spans="1:10" s="69" customFormat="1" ht="14.25" hidden="1" customHeight="1" x14ac:dyDescent="0.25">
      <c r="A159" s="1"/>
      <c r="B159" s="29" t="s">
        <v>501</v>
      </c>
      <c r="C159" s="30" t="s">
        <v>502</v>
      </c>
      <c r="D159" s="31">
        <v>300000</v>
      </c>
      <c r="E159" s="31">
        <v>300220.78999999998</v>
      </c>
      <c r="F159" s="31">
        <v>0</v>
      </c>
      <c r="G159" s="31">
        <v>0</v>
      </c>
      <c r="H159" s="31">
        <v>0</v>
      </c>
      <c r="I159" s="143"/>
      <c r="J159" s="144"/>
    </row>
    <row r="160" spans="1:10" s="69" customFormat="1" ht="14.25" hidden="1" customHeight="1" x14ac:dyDescent="0.25">
      <c r="A160" s="1"/>
      <c r="B160" s="29" t="s">
        <v>503</v>
      </c>
      <c r="C160" s="30" t="s">
        <v>504</v>
      </c>
      <c r="D160" s="31">
        <v>18657</v>
      </c>
      <c r="E160" s="31">
        <v>18657.259999999998</v>
      </c>
      <c r="F160" s="31">
        <v>0</v>
      </c>
      <c r="G160" s="31">
        <v>0</v>
      </c>
      <c r="H160" s="31">
        <v>0</v>
      </c>
      <c r="I160" s="143"/>
      <c r="J160" s="144"/>
    </row>
    <row r="161" spans="1:10" s="69" customFormat="1" ht="14.25" hidden="1" customHeight="1" x14ac:dyDescent="0.25">
      <c r="A161" s="1"/>
      <c r="B161" s="29" t="s">
        <v>505</v>
      </c>
      <c r="C161" s="30" t="s">
        <v>506</v>
      </c>
      <c r="D161" s="31">
        <v>113855</v>
      </c>
      <c r="E161" s="31">
        <v>113854.89</v>
      </c>
      <c r="F161" s="31">
        <v>0</v>
      </c>
      <c r="G161" s="31">
        <v>0</v>
      </c>
      <c r="H161" s="31">
        <v>0</v>
      </c>
      <c r="I161" s="143"/>
      <c r="J161" s="144"/>
    </row>
    <row r="162" spans="1:10" s="69" customFormat="1" ht="14.25" hidden="1" customHeight="1" x14ac:dyDescent="0.25">
      <c r="A162" s="1"/>
      <c r="B162" s="29" t="s">
        <v>507</v>
      </c>
      <c r="C162" s="30" t="s">
        <v>508</v>
      </c>
      <c r="D162" s="31">
        <v>47310</v>
      </c>
      <c r="E162" s="31">
        <v>47310</v>
      </c>
      <c r="F162" s="31">
        <v>0</v>
      </c>
      <c r="G162" s="31">
        <v>0</v>
      </c>
      <c r="H162" s="31">
        <v>0</v>
      </c>
      <c r="I162" s="145"/>
      <c r="J162" s="146"/>
    </row>
    <row r="163" spans="1:10" s="69" customFormat="1" ht="14.25" hidden="1" customHeight="1" x14ac:dyDescent="0.25">
      <c r="A163" s="1"/>
      <c r="B163" s="29" t="s">
        <v>509</v>
      </c>
      <c r="C163" s="30" t="s">
        <v>510</v>
      </c>
      <c r="D163" s="31">
        <v>195834</v>
      </c>
      <c r="E163" s="31">
        <v>195834.18</v>
      </c>
      <c r="F163" s="31">
        <v>0</v>
      </c>
      <c r="G163" s="31">
        <v>0</v>
      </c>
      <c r="H163" s="31">
        <v>0</v>
      </c>
      <c r="I163" s="145"/>
      <c r="J163" s="146"/>
    </row>
    <row r="164" spans="1:10" s="69" customFormat="1" ht="14.25" hidden="1" customHeight="1" x14ac:dyDescent="0.35">
      <c r="A164" s="1"/>
      <c r="B164" s="29" t="s">
        <v>511</v>
      </c>
      <c r="C164" s="30" t="s">
        <v>512</v>
      </c>
      <c r="D164" s="31">
        <v>70000</v>
      </c>
      <c r="E164" s="31">
        <v>70000</v>
      </c>
      <c r="F164" s="31">
        <v>0</v>
      </c>
      <c r="G164" s="31">
        <v>0</v>
      </c>
      <c r="H164" s="31">
        <v>0</v>
      </c>
      <c r="I164" s="31"/>
      <c r="J164" s="68"/>
    </row>
    <row r="165" spans="1:10" s="69" customFormat="1" ht="14.25" hidden="1" customHeight="1" x14ac:dyDescent="0.35">
      <c r="A165" s="1"/>
      <c r="B165" s="29" t="s">
        <v>513</v>
      </c>
      <c r="C165" s="30" t="s">
        <v>514</v>
      </c>
      <c r="D165" s="31">
        <v>192165</v>
      </c>
      <c r="E165" s="31">
        <v>176112.36</v>
      </c>
      <c r="F165" s="31">
        <v>0</v>
      </c>
      <c r="G165" s="31">
        <v>0</v>
      </c>
      <c r="H165" s="31">
        <v>0</v>
      </c>
      <c r="I165" s="31"/>
      <c r="J165" s="68"/>
    </row>
    <row r="166" spans="1:10" s="69" customFormat="1" ht="14.25" hidden="1" customHeight="1" x14ac:dyDescent="0.35">
      <c r="A166" s="1"/>
      <c r="B166" s="29" t="s">
        <v>515</v>
      </c>
      <c r="C166" s="30" t="s">
        <v>516</v>
      </c>
      <c r="D166" s="31">
        <v>360000</v>
      </c>
      <c r="E166" s="31">
        <v>360137.78</v>
      </c>
      <c r="F166" s="31">
        <v>0</v>
      </c>
      <c r="G166" s="31">
        <v>0</v>
      </c>
      <c r="H166" s="31">
        <v>0</v>
      </c>
      <c r="I166" s="31"/>
      <c r="J166" s="68"/>
    </row>
    <row r="167" spans="1:10" s="69" customFormat="1" ht="14.25" hidden="1" customHeight="1" x14ac:dyDescent="0.25">
      <c r="A167" s="1"/>
      <c r="B167" s="29" t="s">
        <v>517</v>
      </c>
      <c r="C167" s="30" t="s">
        <v>518</v>
      </c>
      <c r="D167" s="31">
        <v>84638</v>
      </c>
      <c r="E167" s="31">
        <v>84638.14</v>
      </c>
      <c r="F167" s="31">
        <v>0</v>
      </c>
      <c r="G167" s="31">
        <v>0</v>
      </c>
      <c r="H167" s="31">
        <v>0</v>
      </c>
      <c r="I167" s="31"/>
      <c r="J167" s="68"/>
    </row>
    <row r="168" spans="1:10" s="69" customFormat="1" ht="14.25" customHeight="1" x14ac:dyDescent="0.25">
      <c r="A168" s="1"/>
      <c r="B168" s="29" t="s">
        <v>519</v>
      </c>
      <c r="C168" s="30" t="s">
        <v>520</v>
      </c>
      <c r="D168" s="31">
        <v>320000</v>
      </c>
      <c r="E168" s="31">
        <v>326859.90000000002</v>
      </c>
      <c r="F168" s="31">
        <v>70668</v>
      </c>
      <c r="G168" s="31">
        <v>77528.08</v>
      </c>
      <c r="H168" s="31">
        <v>-6860.0800000000017</v>
      </c>
      <c r="I168" s="143"/>
      <c r="J168" s="144"/>
    </row>
    <row r="169" spans="1:10" s="69" customFormat="1" ht="14.25" hidden="1" customHeight="1" x14ac:dyDescent="0.25">
      <c r="A169" s="1"/>
      <c r="B169" s="29" t="s">
        <v>521</v>
      </c>
      <c r="C169" s="30" t="s">
        <v>522</v>
      </c>
      <c r="D169" s="31">
        <v>103885</v>
      </c>
      <c r="E169" s="31">
        <v>103885.35</v>
      </c>
      <c r="F169" s="31">
        <v>0</v>
      </c>
      <c r="G169" s="31">
        <v>0</v>
      </c>
      <c r="H169" s="31">
        <v>0</v>
      </c>
      <c r="I169" s="31"/>
      <c r="J169" s="68"/>
    </row>
    <row r="170" spans="1:10" s="69" customFormat="1" ht="14.25" customHeight="1" x14ac:dyDescent="0.3">
      <c r="A170" s="1"/>
      <c r="B170" s="29" t="s">
        <v>523</v>
      </c>
      <c r="C170" s="30" t="s">
        <v>524</v>
      </c>
      <c r="D170" s="31">
        <v>1730000</v>
      </c>
      <c r="E170" s="31">
        <v>1512375.17</v>
      </c>
      <c r="F170" s="31">
        <v>217625</v>
      </c>
      <c r="G170" s="31">
        <v>0</v>
      </c>
      <c r="H170" s="31">
        <v>217625</v>
      </c>
      <c r="I170" s="143"/>
      <c r="J170" s="144"/>
    </row>
    <row r="171" spans="1:10" s="69" customFormat="1" ht="14.25" customHeight="1" x14ac:dyDescent="0.3">
      <c r="A171" s="1"/>
      <c r="B171" s="29" t="s">
        <v>543</v>
      </c>
      <c r="C171" s="30" t="s">
        <v>544</v>
      </c>
      <c r="D171" s="31">
        <v>306000</v>
      </c>
      <c r="E171" s="31">
        <v>303744.42</v>
      </c>
      <c r="F171" s="31">
        <v>29550</v>
      </c>
      <c r="G171" s="31">
        <v>27294.49</v>
      </c>
      <c r="H171" s="31">
        <v>2255.5099999999984</v>
      </c>
      <c r="I171" s="143"/>
      <c r="J171" s="144"/>
    </row>
    <row r="172" spans="1:10" s="69" customFormat="1" ht="14.25" customHeight="1" x14ac:dyDescent="0.3">
      <c r="A172" s="1"/>
      <c r="B172" s="29" t="s">
        <v>598</v>
      </c>
      <c r="C172" s="30" t="s">
        <v>599</v>
      </c>
      <c r="D172" s="31">
        <v>186000</v>
      </c>
      <c r="E172" s="31">
        <v>185824.8</v>
      </c>
      <c r="F172" s="31">
        <v>20175</v>
      </c>
      <c r="G172" s="31">
        <v>20000</v>
      </c>
      <c r="H172" s="31">
        <v>175</v>
      </c>
      <c r="I172" s="143"/>
      <c r="J172" s="144"/>
    </row>
    <row r="173" spans="1:10" s="69" customFormat="1" ht="14.25" customHeight="1" x14ac:dyDescent="0.3">
      <c r="A173" s="1"/>
      <c r="B173" s="29" t="s">
        <v>610</v>
      </c>
      <c r="C173" s="30" t="s">
        <v>611</v>
      </c>
      <c r="D173" s="31">
        <f>-115000+2921532</f>
        <v>2806532</v>
      </c>
      <c r="E173" s="31">
        <v>2767799.36</v>
      </c>
      <c r="F173" s="31">
        <v>42202</v>
      </c>
      <c r="G173" s="31">
        <v>42202</v>
      </c>
      <c r="H173" s="31">
        <v>0</v>
      </c>
      <c r="I173" s="143"/>
      <c r="J173" s="144"/>
    </row>
    <row r="174" spans="1:10" s="69" customFormat="1" ht="14.25" customHeight="1" x14ac:dyDescent="0.3">
      <c r="A174" s="1"/>
      <c r="B174" s="33" t="s">
        <v>652</v>
      </c>
      <c r="C174" s="30" t="s">
        <v>460</v>
      </c>
      <c r="D174" s="31">
        <v>550000</v>
      </c>
      <c r="E174" s="31">
        <v>550028.82999999996</v>
      </c>
      <c r="F174" s="31">
        <v>287392</v>
      </c>
      <c r="G174" s="31">
        <v>287391.67</v>
      </c>
      <c r="H174" s="31">
        <v>0.33000000001629815</v>
      </c>
      <c r="I174" s="143"/>
      <c r="J174" s="144"/>
    </row>
    <row r="175" spans="1:10" s="69" customFormat="1" ht="14.25" customHeight="1" x14ac:dyDescent="0.3">
      <c r="A175" s="1"/>
      <c r="B175" s="29" t="s">
        <v>681</v>
      </c>
      <c r="C175" s="30" t="s">
        <v>682</v>
      </c>
      <c r="D175" s="31">
        <v>105000</v>
      </c>
      <c r="E175" s="31">
        <v>105000</v>
      </c>
      <c r="F175" s="31">
        <v>10066</v>
      </c>
      <c r="G175" s="31">
        <v>10066</v>
      </c>
      <c r="H175" s="31">
        <v>0</v>
      </c>
      <c r="I175" s="143"/>
      <c r="J175" s="144"/>
    </row>
    <row r="176" spans="1:10" s="69" customFormat="1" ht="14.25" hidden="1" customHeight="1" x14ac:dyDescent="0.25">
      <c r="A176" s="1"/>
      <c r="B176" s="29" t="s">
        <v>683</v>
      </c>
      <c r="C176" s="30" t="s">
        <v>684</v>
      </c>
      <c r="D176" s="31">
        <v>61189</v>
      </c>
      <c r="E176" s="31">
        <v>61189</v>
      </c>
      <c r="F176" s="31">
        <v>0</v>
      </c>
      <c r="G176" s="31">
        <v>0</v>
      </c>
      <c r="H176" s="31">
        <v>0</v>
      </c>
      <c r="I176" s="31"/>
      <c r="J176" s="68"/>
    </row>
    <row r="177" spans="1:10" s="69" customFormat="1" ht="14.25" hidden="1" customHeight="1" x14ac:dyDescent="0.25">
      <c r="A177" s="1"/>
      <c r="B177" s="29" t="s">
        <v>685</v>
      </c>
      <c r="C177" s="30" t="s">
        <v>686</v>
      </c>
      <c r="D177" s="31">
        <v>73986</v>
      </c>
      <c r="E177" s="31">
        <v>73986</v>
      </c>
      <c r="F177" s="31">
        <v>0</v>
      </c>
      <c r="G177" s="31">
        <v>0</v>
      </c>
      <c r="H177" s="31">
        <v>0</v>
      </c>
      <c r="I177" s="31"/>
      <c r="J177" s="68"/>
    </row>
    <row r="178" spans="1:10" s="69" customFormat="1" ht="14.25" hidden="1" customHeight="1" x14ac:dyDescent="0.25">
      <c r="A178" s="1"/>
      <c r="B178" s="29" t="s">
        <v>687</v>
      </c>
      <c r="C178" s="30" t="s">
        <v>688</v>
      </c>
      <c r="D178" s="31">
        <v>105488</v>
      </c>
      <c r="E178" s="31">
        <v>105488</v>
      </c>
      <c r="F178" s="31">
        <v>0</v>
      </c>
      <c r="G178" s="31">
        <v>0</v>
      </c>
      <c r="H178" s="31">
        <v>0</v>
      </c>
      <c r="I178" s="31"/>
      <c r="J178" s="68"/>
    </row>
    <row r="179" spans="1:10" s="69" customFormat="1" ht="14.25" hidden="1" customHeight="1" x14ac:dyDescent="0.25">
      <c r="A179" s="1"/>
      <c r="B179" s="29" t="s">
        <v>689</v>
      </c>
      <c r="C179" s="30" t="s">
        <v>690</v>
      </c>
      <c r="D179" s="31">
        <v>357067</v>
      </c>
      <c r="E179" s="31">
        <v>357067.15</v>
      </c>
      <c r="F179" s="31">
        <v>0</v>
      </c>
      <c r="G179" s="31">
        <v>0</v>
      </c>
      <c r="H179" s="31">
        <v>0</v>
      </c>
      <c r="I179" s="31"/>
      <c r="J179" s="68"/>
    </row>
    <row r="180" spans="1:10" s="69" customFormat="1" ht="17.25" hidden="1" customHeight="1" x14ac:dyDescent="0.25">
      <c r="A180" s="1"/>
      <c r="B180" s="29" t="s">
        <v>691</v>
      </c>
      <c r="C180" s="30" t="s">
        <v>692</v>
      </c>
      <c r="D180" s="31">
        <v>35000</v>
      </c>
      <c r="E180" s="31">
        <v>35000</v>
      </c>
      <c r="F180" s="31">
        <v>0</v>
      </c>
      <c r="G180" s="31">
        <v>0</v>
      </c>
      <c r="H180" s="31">
        <v>0</v>
      </c>
      <c r="I180" s="31"/>
      <c r="J180" s="68"/>
    </row>
    <row r="181" spans="1:10" s="69" customFormat="1" ht="17.25" hidden="1" customHeight="1" x14ac:dyDescent="0.25">
      <c r="A181" s="1"/>
      <c r="B181" s="29" t="s">
        <v>693</v>
      </c>
      <c r="C181" s="30" t="s">
        <v>694</v>
      </c>
      <c r="D181" s="31">
        <v>36017</v>
      </c>
      <c r="E181" s="31">
        <v>36017.25</v>
      </c>
      <c r="F181" s="31">
        <v>0</v>
      </c>
      <c r="G181" s="31">
        <v>0</v>
      </c>
      <c r="H181" s="31">
        <v>0</v>
      </c>
      <c r="I181" s="31"/>
      <c r="J181" s="68"/>
    </row>
    <row r="182" spans="1:10" s="69" customFormat="1" ht="17.25" hidden="1" customHeight="1" x14ac:dyDescent="0.25">
      <c r="A182" s="1"/>
      <c r="B182" s="29" t="s">
        <v>695</v>
      </c>
      <c r="C182" s="30" t="s">
        <v>696</v>
      </c>
      <c r="D182" s="31">
        <v>110000</v>
      </c>
      <c r="E182" s="31">
        <v>110000.05</v>
      </c>
      <c r="F182" s="31">
        <v>0</v>
      </c>
      <c r="G182" s="31">
        <v>0</v>
      </c>
      <c r="H182" s="31">
        <v>0</v>
      </c>
      <c r="I182" s="31"/>
      <c r="J182" s="68"/>
    </row>
    <row r="183" spans="1:10" s="69" customFormat="1" ht="17.25" hidden="1" customHeight="1" x14ac:dyDescent="0.25">
      <c r="A183" s="1"/>
      <c r="B183" s="29" t="s">
        <v>697</v>
      </c>
      <c r="C183" s="30" t="s">
        <v>698</v>
      </c>
      <c r="D183" s="31">
        <v>50098</v>
      </c>
      <c r="E183" s="31">
        <v>50098</v>
      </c>
      <c r="F183" s="31">
        <v>0</v>
      </c>
      <c r="G183" s="31">
        <v>0</v>
      </c>
      <c r="H183" s="31">
        <v>0</v>
      </c>
      <c r="I183" s="31"/>
      <c r="J183" s="68"/>
    </row>
    <row r="184" spans="1:10" s="69" customFormat="1" ht="17.25" hidden="1" customHeight="1" x14ac:dyDescent="0.25">
      <c r="A184" s="1"/>
      <c r="B184" s="29" t="s">
        <v>699</v>
      </c>
      <c r="C184" s="30" t="s">
        <v>700</v>
      </c>
      <c r="D184" s="31">
        <v>26249</v>
      </c>
      <c r="E184" s="31">
        <v>26249.24</v>
      </c>
      <c r="F184" s="31">
        <v>0</v>
      </c>
      <c r="G184" s="31">
        <v>0</v>
      </c>
      <c r="H184" s="31">
        <v>0</v>
      </c>
      <c r="I184" s="31"/>
      <c r="J184" s="68"/>
    </row>
    <row r="185" spans="1:10" s="69" customFormat="1" ht="17.25" hidden="1" customHeight="1" x14ac:dyDescent="0.25">
      <c r="A185" s="1"/>
      <c r="B185" s="29" t="s">
        <v>701</v>
      </c>
      <c r="C185" s="30" t="s">
        <v>702</v>
      </c>
      <c r="D185" s="31">
        <v>75000</v>
      </c>
      <c r="E185" s="31">
        <v>75000</v>
      </c>
      <c r="F185" s="31">
        <v>0</v>
      </c>
      <c r="G185" s="31">
        <v>0</v>
      </c>
      <c r="H185" s="31">
        <v>0</v>
      </c>
      <c r="I185" s="31"/>
      <c r="J185" s="68"/>
    </row>
    <row r="186" spans="1:10" s="69" customFormat="1" ht="17.25" hidden="1" customHeight="1" x14ac:dyDescent="0.25">
      <c r="A186" s="1"/>
      <c r="B186" s="29" t="s">
        <v>703</v>
      </c>
      <c r="C186" s="30" t="s">
        <v>704</v>
      </c>
      <c r="D186" s="31">
        <v>7700000</v>
      </c>
      <c r="E186" s="31">
        <v>7699998.7400000002</v>
      </c>
      <c r="F186" s="31">
        <v>0</v>
      </c>
      <c r="G186" s="31">
        <v>0</v>
      </c>
      <c r="H186" s="31">
        <v>0</v>
      </c>
      <c r="I186" s="31"/>
      <c r="J186" s="68"/>
    </row>
    <row r="187" spans="1:10" s="69" customFormat="1" ht="15" hidden="1" x14ac:dyDescent="0.25">
      <c r="A187" s="1"/>
      <c r="B187" s="29" t="s">
        <v>705</v>
      </c>
      <c r="C187" s="30" t="s">
        <v>706</v>
      </c>
      <c r="D187" s="31">
        <v>32858</v>
      </c>
      <c r="E187" s="31">
        <v>32857.949999999997</v>
      </c>
      <c r="F187" s="31">
        <v>0</v>
      </c>
      <c r="G187" s="31">
        <v>0</v>
      </c>
      <c r="H187" s="31">
        <v>0</v>
      </c>
      <c r="I187" s="31"/>
      <c r="J187" s="68"/>
    </row>
    <row r="188" spans="1:10" s="69" customFormat="1" ht="15" hidden="1" x14ac:dyDescent="0.25">
      <c r="A188" s="1"/>
      <c r="B188" s="29" t="s">
        <v>707</v>
      </c>
      <c r="C188" s="30" t="s">
        <v>708</v>
      </c>
      <c r="D188" s="31">
        <v>185004</v>
      </c>
      <c r="E188" s="31">
        <v>185004</v>
      </c>
      <c r="F188" s="31">
        <v>0</v>
      </c>
      <c r="G188" s="31">
        <v>0</v>
      </c>
      <c r="H188" s="31">
        <v>0</v>
      </c>
      <c r="I188" s="31"/>
      <c r="J188" s="68"/>
    </row>
    <row r="189" spans="1:10" s="69" customFormat="1" ht="15" hidden="1" x14ac:dyDescent="0.25">
      <c r="A189" s="1"/>
      <c r="B189" s="33" t="s">
        <v>709</v>
      </c>
      <c r="C189" s="30" t="s">
        <v>710</v>
      </c>
      <c r="D189" s="31">
        <v>148800</v>
      </c>
      <c r="E189" s="31">
        <v>147823.06</v>
      </c>
      <c r="F189" s="31">
        <v>0</v>
      </c>
      <c r="G189" s="31">
        <v>0</v>
      </c>
      <c r="H189" s="31">
        <v>0</v>
      </c>
      <c r="I189" s="31"/>
      <c r="J189" s="68"/>
    </row>
    <row r="190" spans="1:10" s="69" customFormat="1" ht="15" hidden="1" x14ac:dyDescent="0.25">
      <c r="A190" s="1"/>
      <c r="B190" s="33" t="s">
        <v>711</v>
      </c>
      <c r="C190" s="30" t="s">
        <v>712</v>
      </c>
      <c r="D190" s="31">
        <v>148800</v>
      </c>
      <c r="E190" s="31">
        <v>148391.34</v>
      </c>
      <c r="F190" s="31">
        <v>0</v>
      </c>
      <c r="G190" s="31">
        <v>0</v>
      </c>
      <c r="H190" s="31">
        <v>0</v>
      </c>
      <c r="I190" s="31"/>
      <c r="J190" s="68"/>
    </row>
    <row r="191" spans="1:10" s="69" customFormat="1" x14ac:dyDescent="0.3">
      <c r="A191" s="1"/>
      <c r="B191" s="33" t="s">
        <v>713</v>
      </c>
      <c r="C191" s="30" t="s">
        <v>714</v>
      </c>
      <c r="D191" s="31">
        <v>153000</v>
      </c>
      <c r="E191" s="31">
        <v>177095.02</v>
      </c>
      <c r="F191" s="31">
        <v>89580</v>
      </c>
      <c r="G191" s="31">
        <v>89579.53</v>
      </c>
      <c r="H191" s="31">
        <v>0.47000000000116415</v>
      </c>
      <c r="I191" s="143"/>
      <c r="J191" s="144"/>
    </row>
    <row r="192" spans="1:10" s="69" customFormat="1" x14ac:dyDescent="0.3">
      <c r="A192" s="1"/>
      <c r="B192" s="33" t="s">
        <v>715</v>
      </c>
      <c r="C192" s="30" t="s">
        <v>716</v>
      </c>
      <c r="D192" s="31">
        <v>153000</v>
      </c>
      <c r="E192" s="31">
        <v>152938.56</v>
      </c>
      <c r="F192" s="31">
        <v>153000</v>
      </c>
      <c r="G192" s="31">
        <v>152938.56</v>
      </c>
      <c r="H192" s="31">
        <v>61.440000000002328</v>
      </c>
      <c r="I192" s="143"/>
      <c r="J192" s="144"/>
    </row>
    <row r="193" spans="1:10" s="69" customFormat="1" x14ac:dyDescent="0.3">
      <c r="A193" s="1"/>
      <c r="B193" s="29" t="s">
        <v>745</v>
      </c>
      <c r="C193" s="30" t="s">
        <v>746</v>
      </c>
      <c r="D193" s="31">
        <v>68500</v>
      </c>
      <c r="E193" s="31">
        <v>68499.8</v>
      </c>
      <c r="F193" s="31">
        <v>4389</v>
      </c>
      <c r="G193" s="31">
        <v>4389</v>
      </c>
      <c r="H193" s="31">
        <v>0</v>
      </c>
      <c r="I193" s="143"/>
      <c r="J193" s="144"/>
    </row>
    <row r="194" spans="1:10" s="69" customFormat="1" x14ac:dyDescent="0.3">
      <c r="A194" s="1"/>
      <c r="B194" s="56"/>
      <c r="C194" s="38"/>
      <c r="D194" s="54"/>
      <c r="E194" s="53"/>
      <c r="F194" s="54"/>
      <c r="G194" s="53"/>
      <c r="H194" s="54"/>
      <c r="I194" s="147"/>
      <c r="J194" s="148"/>
    </row>
    <row r="195" spans="1:10" s="69" customFormat="1" x14ac:dyDescent="0.3">
      <c r="A195" s="1"/>
      <c r="B195" s="41"/>
      <c r="C195" s="42"/>
      <c r="D195" s="43">
        <f>SUM(D41:D193)</f>
        <v>249375099</v>
      </c>
      <c r="E195" s="44">
        <f>SUM(E41:E193)</f>
        <v>236583531.06000009</v>
      </c>
      <c r="F195" s="43">
        <f t="shared" ref="F195:G195" si="11">SUM(F141:F193)</f>
        <v>957007</v>
      </c>
      <c r="G195" s="44">
        <f t="shared" si="11"/>
        <v>743749.33000000007</v>
      </c>
      <c r="H195" s="43">
        <f>SUM(H141:H193)</f>
        <v>213257.67</v>
      </c>
      <c r="I195" s="145"/>
      <c r="J195" s="146"/>
    </row>
    <row r="197" spans="1:10" x14ac:dyDescent="0.3">
      <c r="F197" s="113"/>
      <c r="G197" s="113"/>
      <c r="H197" s="113"/>
      <c r="I197" s="113"/>
    </row>
  </sheetData>
  <mergeCells count="28">
    <mergeCell ref="I143:J143"/>
    <mergeCell ref="I138:J138"/>
    <mergeCell ref="I139:J139"/>
    <mergeCell ref="I140:J140"/>
    <mergeCell ref="I141:J141"/>
    <mergeCell ref="I142:J142"/>
    <mergeCell ref="I170:J170"/>
    <mergeCell ref="I144:J144"/>
    <mergeCell ref="I145:J145"/>
    <mergeCell ref="I146:J146"/>
    <mergeCell ref="I156:J156"/>
    <mergeCell ref="I158:J158"/>
    <mergeCell ref="I159:J159"/>
    <mergeCell ref="I160:J160"/>
    <mergeCell ref="I161:J161"/>
    <mergeCell ref="I162:J162"/>
    <mergeCell ref="I163:J163"/>
    <mergeCell ref="I168:J168"/>
    <mergeCell ref="I192:J192"/>
    <mergeCell ref="I193:J193"/>
    <mergeCell ref="I194:J194"/>
    <mergeCell ref="I195:J195"/>
    <mergeCell ref="I171:J171"/>
    <mergeCell ref="I172:J172"/>
    <mergeCell ref="I173:J173"/>
    <mergeCell ref="I174:J174"/>
    <mergeCell ref="I175:J175"/>
    <mergeCell ref="I191:J191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&amp;LDok. 10143-15</oddFooter>
  </headerFooter>
  <ignoredErrors>
    <ignoredError sqref="F1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B1" workbookViewId="0">
      <selection activeCell="I39" sqref="I39:J40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hidden="1" customWidth="1"/>
    <col min="6" max="6" width="9.5546875" customWidth="1"/>
    <col min="7" max="7" width="10" customWidth="1"/>
    <col min="8" max="8" width="9.5546875" customWidth="1"/>
    <col min="9" max="9" width="10.44140625" customWidth="1"/>
    <col min="10" max="10" width="28.44140625" customWidth="1"/>
  </cols>
  <sheetData>
    <row r="1" spans="1:10" x14ac:dyDescent="0.35">
      <c r="A1" s="3"/>
      <c r="B1" s="111" t="s">
        <v>1181</v>
      </c>
    </row>
    <row r="2" spans="1:10" x14ac:dyDescent="0.3">
      <c r="A2" s="3"/>
      <c r="B2" s="114" t="s">
        <v>1178</v>
      </c>
    </row>
    <row r="4" spans="1:10" x14ac:dyDescent="0.3">
      <c r="A4" s="6" t="s">
        <v>0</v>
      </c>
      <c r="B4" s="6"/>
      <c r="C4" s="7" t="s">
        <v>762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24" t="s">
        <v>1170</v>
      </c>
      <c r="J4" s="12" t="s">
        <v>1177</v>
      </c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28" t="s">
        <v>1171</v>
      </c>
      <c r="J5" s="20"/>
    </row>
    <row r="6" spans="1:10" ht="14.85" x14ac:dyDescent="0.35">
      <c r="A6" s="21"/>
      <c r="B6" s="13"/>
      <c r="C6" s="14"/>
      <c r="D6" s="26" t="s">
        <v>1176</v>
      </c>
      <c r="E6" s="17" t="s">
        <v>1176</v>
      </c>
      <c r="F6" s="26">
        <v>2014</v>
      </c>
      <c r="G6" s="17"/>
      <c r="H6" s="27"/>
      <c r="I6" s="28" t="s">
        <v>1172</v>
      </c>
      <c r="J6" s="20"/>
    </row>
    <row r="7" spans="1:10" ht="14.25" customHeight="1" x14ac:dyDescent="0.3">
      <c r="A7" s="1"/>
      <c r="B7" s="49" t="s">
        <v>765</v>
      </c>
      <c r="C7" s="30" t="s">
        <v>766</v>
      </c>
      <c r="D7" s="31">
        <v>0</v>
      </c>
      <c r="E7" s="31">
        <v>1182049.6000000001</v>
      </c>
      <c r="F7" s="31">
        <f>3339992-75000</f>
        <v>3264992</v>
      </c>
      <c r="G7" s="31">
        <v>1182049.6000000001</v>
      </c>
      <c r="H7" s="31">
        <f t="shared" ref="H7:H11" si="0">SUM(F7-G7)</f>
        <v>2082942.4</v>
      </c>
      <c r="I7" s="31">
        <v>2082942</v>
      </c>
      <c r="J7" s="32" t="s">
        <v>1186</v>
      </c>
    </row>
    <row r="8" spans="1:10" ht="14.25" hidden="1" customHeight="1" x14ac:dyDescent="0.35">
      <c r="A8" s="1"/>
      <c r="B8" s="49" t="s">
        <v>276</v>
      </c>
      <c r="C8" s="30" t="s">
        <v>767</v>
      </c>
      <c r="D8" s="31">
        <v>0</v>
      </c>
      <c r="E8" s="31">
        <v>0</v>
      </c>
      <c r="F8" s="31">
        <v>0</v>
      </c>
      <c r="G8" s="31">
        <v>0</v>
      </c>
      <c r="H8" s="31">
        <f t="shared" si="0"/>
        <v>0</v>
      </c>
      <c r="I8" s="31"/>
      <c r="J8" s="32" t="s">
        <v>1187</v>
      </c>
    </row>
    <row r="9" spans="1:10" ht="14.25" customHeight="1" x14ac:dyDescent="0.3">
      <c r="A9" s="1"/>
      <c r="B9" s="33" t="s">
        <v>789</v>
      </c>
      <c r="C9" s="30" t="s">
        <v>790</v>
      </c>
      <c r="D9" s="31">
        <v>1115404</v>
      </c>
      <c r="E9" s="31">
        <v>1003935.91</v>
      </c>
      <c r="F9" s="31">
        <v>111423</v>
      </c>
      <c r="G9" s="31">
        <v>0</v>
      </c>
      <c r="H9" s="31">
        <f t="shared" si="0"/>
        <v>111423</v>
      </c>
      <c r="I9" s="31">
        <v>111423</v>
      </c>
      <c r="J9" s="32" t="s">
        <v>1186</v>
      </c>
    </row>
    <row r="10" spans="1:10" ht="14.25" customHeight="1" x14ac:dyDescent="0.3">
      <c r="A10" s="1"/>
      <c r="B10" s="33" t="s">
        <v>791</v>
      </c>
      <c r="C10" s="30" t="s">
        <v>792</v>
      </c>
      <c r="D10" s="31">
        <v>300000</v>
      </c>
      <c r="E10" s="31">
        <v>206355.58</v>
      </c>
      <c r="F10" s="31">
        <v>300000</v>
      </c>
      <c r="G10" s="31">
        <v>206355.58</v>
      </c>
      <c r="H10" s="31">
        <f t="shared" si="0"/>
        <v>93644.420000000013</v>
      </c>
      <c r="I10" s="31">
        <v>93644</v>
      </c>
      <c r="J10" s="32" t="s">
        <v>1186</v>
      </c>
    </row>
    <row r="11" spans="1:10" ht="14.25" customHeight="1" x14ac:dyDescent="0.3">
      <c r="A11" s="1"/>
      <c r="B11" s="33" t="s">
        <v>805</v>
      </c>
      <c r="C11" s="30" t="s">
        <v>806</v>
      </c>
      <c r="D11" s="31">
        <v>3122791</v>
      </c>
      <c r="E11" s="31">
        <v>1632</v>
      </c>
      <c r="F11" s="31">
        <v>0</v>
      </c>
      <c r="G11" s="31">
        <v>-181167</v>
      </c>
      <c r="H11" s="31">
        <f t="shared" si="0"/>
        <v>181167</v>
      </c>
      <c r="I11" s="31">
        <v>181167</v>
      </c>
      <c r="J11" s="32" t="s">
        <v>1188</v>
      </c>
    </row>
    <row r="12" spans="1:10" ht="14.25" customHeight="1" x14ac:dyDescent="0.35">
      <c r="A12" s="1"/>
      <c r="B12" s="37"/>
      <c r="C12" s="38"/>
      <c r="D12" s="54"/>
      <c r="E12" s="53"/>
      <c r="F12" s="54"/>
      <c r="G12" s="53"/>
      <c r="H12" s="53"/>
      <c r="I12" s="53"/>
      <c r="J12" s="40"/>
    </row>
    <row r="13" spans="1:10" ht="14.25" customHeight="1" x14ac:dyDescent="0.35">
      <c r="A13" s="1"/>
      <c r="B13" s="41"/>
      <c r="C13" s="42"/>
      <c r="D13" s="43">
        <f t="shared" ref="D13:I13" si="1">SUM(D7:D12)</f>
        <v>4538195</v>
      </c>
      <c r="E13" s="44">
        <f t="shared" si="1"/>
        <v>2393973.0900000003</v>
      </c>
      <c r="F13" s="43">
        <f t="shared" si="1"/>
        <v>3676415</v>
      </c>
      <c r="G13" s="44">
        <f t="shared" si="1"/>
        <v>1207238.1800000002</v>
      </c>
      <c r="H13" s="44">
        <f t="shared" si="1"/>
        <v>2469176.8199999998</v>
      </c>
      <c r="I13" s="44">
        <f t="shared" si="1"/>
        <v>2469176</v>
      </c>
      <c r="J13" s="45"/>
    </row>
    <row r="14" spans="1:10" ht="14.25" customHeight="1" x14ac:dyDescent="0.35"/>
    <row r="15" spans="1:10" ht="14.25" customHeight="1" x14ac:dyDescent="0.25">
      <c r="B15" s="111" t="s">
        <v>1181</v>
      </c>
    </row>
    <row r="16" spans="1:10" ht="14.25" customHeight="1" x14ac:dyDescent="0.3">
      <c r="B16" t="s">
        <v>1249</v>
      </c>
    </row>
    <row r="17" spans="1:10" ht="14.25" customHeight="1" x14ac:dyDescent="0.35"/>
    <row r="18" spans="1:10" s="69" customFormat="1" x14ac:dyDescent="0.3">
      <c r="A18" s="6" t="s">
        <v>0</v>
      </c>
      <c r="B18" s="6"/>
      <c r="C18" s="7" t="s">
        <v>762</v>
      </c>
      <c r="D18" s="23" t="s">
        <v>2</v>
      </c>
      <c r="E18" s="9" t="s">
        <v>3</v>
      </c>
      <c r="F18" s="23" t="s">
        <v>1173</v>
      </c>
      <c r="G18" s="9" t="s">
        <v>5</v>
      </c>
      <c r="H18" s="10" t="s">
        <v>6</v>
      </c>
      <c r="I18" s="149" t="s">
        <v>1254</v>
      </c>
      <c r="J18" s="150"/>
    </row>
    <row r="19" spans="1:10" s="69" customFormat="1" x14ac:dyDescent="0.3">
      <c r="A19" s="13"/>
      <c r="B19" s="13"/>
      <c r="C19" s="25"/>
      <c r="D19" s="26" t="s">
        <v>1175</v>
      </c>
      <c r="E19" s="17" t="s">
        <v>1175</v>
      </c>
      <c r="F19" s="26" t="s">
        <v>1174</v>
      </c>
      <c r="G19" s="17">
        <v>2014</v>
      </c>
      <c r="H19" s="27" t="s">
        <v>9</v>
      </c>
      <c r="I19" s="147" t="s">
        <v>1255</v>
      </c>
      <c r="J19" s="148"/>
    </row>
    <row r="20" spans="1:10" s="69" customFormat="1" ht="15" x14ac:dyDescent="0.25">
      <c r="A20" s="21"/>
      <c r="B20" s="13"/>
      <c r="C20" s="14"/>
      <c r="D20" s="26" t="s">
        <v>1176</v>
      </c>
      <c r="E20" s="17" t="s">
        <v>1176</v>
      </c>
      <c r="F20" s="26">
        <v>2014</v>
      </c>
      <c r="G20" s="17"/>
      <c r="H20" s="27"/>
      <c r="I20" s="145"/>
      <c r="J20" s="146"/>
    </row>
    <row r="21" spans="1:10" s="69" customFormat="1" ht="14.25" hidden="1" customHeight="1" x14ac:dyDescent="0.25">
      <c r="A21" s="1"/>
      <c r="B21" s="49" t="s">
        <v>763</v>
      </c>
      <c r="C21" s="30" t="s">
        <v>764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143"/>
      <c r="J21" s="144"/>
    </row>
    <row r="22" spans="1:10" s="69" customFormat="1" ht="14.25" customHeight="1" x14ac:dyDescent="0.25">
      <c r="A22" s="1"/>
      <c r="B22" s="49" t="s">
        <v>768</v>
      </c>
      <c r="C22" s="30" t="s">
        <v>769</v>
      </c>
      <c r="D22" s="31">
        <v>2300167</v>
      </c>
      <c r="E22" s="31">
        <v>2551469.83</v>
      </c>
      <c r="F22" s="31">
        <v>-1118511</v>
      </c>
      <c r="G22" s="31">
        <v>-1299708.06</v>
      </c>
      <c r="H22" s="31">
        <v>181197.06000000006</v>
      </c>
      <c r="I22" s="143" t="s">
        <v>1274</v>
      </c>
      <c r="J22" s="144"/>
    </row>
    <row r="23" spans="1:10" s="69" customFormat="1" ht="14.25" hidden="1" customHeight="1" x14ac:dyDescent="0.25">
      <c r="A23" s="1"/>
      <c r="B23" s="49" t="s">
        <v>150</v>
      </c>
      <c r="C23" s="30" t="s">
        <v>770</v>
      </c>
      <c r="D23" s="31">
        <v>223960</v>
      </c>
      <c r="E23" s="31">
        <v>297794.09000000003</v>
      </c>
      <c r="F23" s="31">
        <v>0</v>
      </c>
      <c r="G23" s="31">
        <v>0</v>
      </c>
      <c r="H23" s="31">
        <v>0</v>
      </c>
      <c r="I23" s="143"/>
      <c r="J23" s="144"/>
    </row>
    <row r="24" spans="1:10" s="69" customFormat="1" ht="14.25" customHeight="1" x14ac:dyDescent="0.3">
      <c r="A24" s="1"/>
      <c r="B24" s="49" t="s">
        <v>771</v>
      </c>
      <c r="C24" s="30" t="s">
        <v>772</v>
      </c>
      <c r="D24" s="31">
        <v>207500</v>
      </c>
      <c r="E24" s="31">
        <v>207500</v>
      </c>
      <c r="F24" s="31">
        <v>207500</v>
      </c>
      <c r="G24" s="31">
        <v>207500</v>
      </c>
      <c r="H24" s="31">
        <v>0</v>
      </c>
      <c r="I24" s="143"/>
      <c r="J24" s="144"/>
    </row>
    <row r="25" spans="1:10" s="69" customFormat="1" ht="14.25" hidden="1" customHeight="1" x14ac:dyDescent="0.25">
      <c r="A25" s="1"/>
      <c r="B25" s="49" t="s">
        <v>773</v>
      </c>
      <c r="C25" s="30" t="s">
        <v>774</v>
      </c>
      <c r="D25" s="31">
        <v>290000</v>
      </c>
      <c r="E25" s="31">
        <v>274018.95</v>
      </c>
      <c r="F25" s="31">
        <v>0</v>
      </c>
      <c r="G25" s="31">
        <v>0</v>
      </c>
      <c r="H25" s="31">
        <v>0</v>
      </c>
      <c r="I25" s="143"/>
      <c r="J25" s="144"/>
    </row>
    <row r="26" spans="1:10" s="69" customFormat="1" ht="14.25" hidden="1" customHeight="1" x14ac:dyDescent="0.25">
      <c r="A26" s="1"/>
      <c r="B26" s="49" t="s">
        <v>775</v>
      </c>
      <c r="C26" s="30" t="s">
        <v>776</v>
      </c>
      <c r="D26" s="31">
        <v>375000</v>
      </c>
      <c r="E26" s="31">
        <v>312375</v>
      </c>
      <c r="F26" s="31">
        <v>0</v>
      </c>
      <c r="G26" s="31">
        <v>0</v>
      </c>
      <c r="H26" s="31">
        <v>0</v>
      </c>
      <c r="I26" s="143"/>
      <c r="J26" s="144"/>
    </row>
    <row r="27" spans="1:10" s="69" customFormat="1" ht="14.25" hidden="1" customHeight="1" x14ac:dyDescent="0.25">
      <c r="A27" s="1"/>
      <c r="B27" s="29" t="s">
        <v>777</v>
      </c>
      <c r="C27" s="30" t="s">
        <v>778</v>
      </c>
      <c r="D27" s="31">
        <v>250000</v>
      </c>
      <c r="E27" s="31">
        <v>233408.33</v>
      </c>
      <c r="F27" s="31">
        <v>0</v>
      </c>
      <c r="G27" s="31">
        <v>0</v>
      </c>
      <c r="H27" s="31">
        <v>0</v>
      </c>
      <c r="I27" s="143"/>
      <c r="J27" s="144"/>
    </row>
    <row r="28" spans="1:10" s="69" customFormat="1" ht="14.25" hidden="1" customHeight="1" x14ac:dyDescent="0.25">
      <c r="A28" s="1"/>
      <c r="B28" s="29" t="s">
        <v>779</v>
      </c>
      <c r="C28" s="30" t="s">
        <v>780</v>
      </c>
      <c r="D28" s="31">
        <v>4058700</v>
      </c>
      <c r="E28" s="31">
        <v>3684783.15</v>
      </c>
      <c r="F28" s="31">
        <v>0</v>
      </c>
      <c r="G28" s="31">
        <v>0</v>
      </c>
      <c r="H28" s="31">
        <v>0</v>
      </c>
      <c r="I28" s="143"/>
      <c r="J28" s="144"/>
    </row>
    <row r="29" spans="1:10" s="69" customFormat="1" ht="14.25" hidden="1" customHeight="1" x14ac:dyDescent="0.25">
      <c r="A29" s="1"/>
      <c r="B29" s="29" t="s">
        <v>781</v>
      </c>
      <c r="C29" s="30" t="s">
        <v>782</v>
      </c>
      <c r="D29" s="31">
        <v>1022560</v>
      </c>
      <c r="E29" s="31">
        <v>1019370.14</v>
      </c>
      <c r="F29" s="31">
        <v>0</v>
      </c>
      <c r="G29" s="31">
        <v>0</v>
      </c>
      <c r="H29" s="31">
        <v>0</v>
      </c>
      <c r="I29" s="143"/>
      <c r="J29" s="144"/>
    </row>
    <row r="30" spans="1:10" s="69" customFormat="1" ht="14.25" hidden="1" customHeight="1" x14ac:dyDescent="0.25">
      <c r="A30" s="1"/>
      <c r="B30" s="29" t="s">
        <v>783</v>
      </c>
      <c r="C30" s="30" t="s">
        <v>784</v>
      </c>
      <c r="D30" s="31">
        <v>451477</v>
      </c>
      <c r="E30" s="31">
        <v>451476.84</v>
      </c>
      <c r="F30" s="31">
        <v>0</v>
      </c>
      <c r="G30" s="31">
        <v>0</v>
      </c>
      <c r="H30" s="31">
        <v>0</v>
      </c>
      <c r="I30" s="143"/>
      <c r="J30" s="144"/>
    </row>
    <row r="31" spans="1:10" s="69" customFormat="1" ht="14.25" hidden="1" customHeight="1" x14ac:dyDescent="0.25">
      <c r="A31" s="1"/>
      <c r="B31" s="29" t="s">
        <v>785</v>
      </c>
      <c r="C31" s="30" t="s">
        <v>786</v>
      </c>
      <c r="D31" s="31">
        <v>200000</v>
      </c>
      <c r="E31" s="31">
        <v>200000</v>
      </c>
      <c r="F31" s="31">
        <v>0</v>
      </c>
      <c r="G31" s="31">
        <v>0</v>
      </c>
      <c r="H31" s="31">
        <v>0</v>
      </c>
      <c r="I31" s="143"/>
      <c r="J31" s="144"/>
    </row>
    <row r="32" spans="1:10" s="69" customFormat="1" ht="14.25" hidden="1" customHeight="1" x14ac:dyDescent="0.25">
      <c r="A32" s="1"/>
      <c r="B32" s="29" t="s">
        <v>787</v>
      </c>
      <c r="C32" s="30" t="s">
        <v>788</v>
      </c>
      <c r="D32" s="31">
        <v>396831</v>
      </c>
      <c r="E32" s="31">
        <v>396831.3</v>
      </c>
      <c r="F32" s="31">
        <v>0</v>
      </c>
      <c r="G32" s="31">
        <v>0</v>
      </c>
      <c r="H32" s="31">
        <v>0</v>
      </c>
      <c r="I32" s="143"/>
      <c r="J32" s="144"/>
    </row>
    <row r="33" spans="1:10" s="69" customFormat="1" ht="14.25" hidden="1" customHeight="1" x14ac:dyDescent="0.25">
      <c r="A33" s="1"/>
      <c r="B33" s="29" t="s">
        <v>793</v>
      </c>
      <c r="C33" s="30" t="s">
        <v>794</v>
      </c>
      <c r="D33" s="31">
        <v>750000</v>
      </c>
      <c r="E33" s="31">
        <v>705500</v>
      </c>
      <c r="F33" s="31">
        <v>0</v>
      </c>
      <c r="G33" s="31">
        <v>0</v>
      </c>
      <c r="H33" s="31">
        <v>0</v>
      </c>
      <c r="I33" s="143"/>
      <c r="J33" s="144"/>
    </row>
    <row r="34" spans="1:10" s="69" customFormat="1" ht="14.25" customHeight="1" x14ac:dyDescent="0.3">
      <c r="A34" s="1"/>
      <c r="B34" s="33" t="s">
        <v>795</v>
      </c>
      <c r="C34" s="30" t="s">
        <v>796</v>
      </c>
      <c r="D34" s="31">
        <v>915000</v>
      </c>
      <c r="E34" s="31">
        <v>830000</v>
      </c>
      <c r="F34" s="31">
        <v>415000</v>
      </c>
      <c r="G34" s="31">
        <v>415000</v>
      </c>
      <c r="H34" s="31">
        <v>0</v>
      </c>
      <c r="I34" s="143"/>
      <c r="J34" s="144"/>
    </row>
    <row r="35" spans="1:10" s="69" customFormat="1" ht="14.25" customHeight="1" x14ac:dyDescent="0.35">
      <c r="A35" s="1"/>
      <c r="B35" s="33" t="s">
        <v>797</v>
      </c>
      <c r="C35" s="30" t="s">
        <v>798</v>
      </c>
      <c r="D35" s="31">
        <v>915000</v>
      </c>
      <c r="E35" s="31">
        <v>855500</v>
      </c>
      <c r="F35" s="31">
        <v>415000</v>
      </c>
      <c r="G35" s="31">
        <v>415000</v>
      </c>
      <c r="H35" s="31">
        <v>0</v>
      </c>
      <c r="I35" s="143"/>
      <c r="J35" s="144"/>
    </row>
    <row r="36" spans="1:10" s="69" customFormat="1" ht="14.25" hidden="1" customHeight="1" x14ac:dyDescent="0.25">
      <c r="A36" s="1"/>
      <c r="B36" s="33" t="s">
        <v>799</v>
      </c>
      <c r="C36" s="30" t="s">
        <v>800</v>
      </c>
      <c r="D36" s="31">
        <v>117176</v>
      </c>
      <c r="E36" s="31">
        <v>117175.6</v>
      </c>
      <c r="F36" s="31">
        <v>0</v>
      </c>
      <c r="G36" s="31">
        <v>0</v>
      </c>
      <c r="H36" s="31">
        <v>0</v>
      </c>
      <c r="I36" s="143"/>
      <c r="J36" s="144"/>
    </row>
    <row r="37" spans="1:10" s="69" customFormat="1" ht="14.25" hidden="1" customHeight="1" x14ac:dyDescent="0.25">
      <c r="A37" s="1"/>
      <c r="B37" s="29" t="s">
        <v>801</v>
      </c>
      <c r="C37" s="30" t="s">
        <v>802</v>
      </c>
      <c r="D37" s="31">
        <v>335000</v>
      </c>
      <c r="E37" s="31">
        <v>335000</v>
      </c>
      <c r="F37" s="31">
        <v>0</v>
      </c>
      <c r="G37" s="31">
        <v>0</v>
      </c>
      <c r="H37" s="31">
        <v>0</v>
      </c>
      <c r="I37" s="143"/>
      <c r="J37" s="144"/>
    </row>
    <row r="38" spans="1:10" s="69" customFormat="1" ht="14.25" hidden="1" customHeight="1" x14ac:dyDescent="0.25">
      <c r="A38" s="1"/>
      <c r="B38" s="33" t="s">
        <v>803</v>
      </c>
      <c r="C38" s="30" t="s">
        <v>804</v>
      </c>
      <c r="D38" s="31">
        <v>400000</v>
      </c>
      <c r="E38" s="31">
        <v>0</v>
      </c>
      <c r="F38" s="31">
        <v>0</v>
      </c>
      <c r="G38" s="31">
        <v>0</v>
      </c>
      <c r="H38" s="31">
        <v>0</v>
      </c>
      <c r="I38" s="143"/>
      <c r="J38" s="144"/>
    </row>
    <row r="39" spans="1:10" s="69" customFormat="1" ht="14.25" customHeight="1" x14ac:dyDescent="0.3">
      <c r="A39" s="1"/>
      <c r="B39" s="37"/>
      <c r="C39" s="38"/>
      <c r="D39" s="54"/>
      <c r="E39" s="53"/>
      <c r="F39" s="54"/>
      <c r="G39" s="53"/>
      <c r="H39" s="54"/>
      <c r="I39" s="153"/>
      <c r="J39" s="154"/>
    </row>
    <row r="40" spans="1:10" s="69" customFormat="1" ht="14.25" customHeight="1" x14ac:dyDescent="0.3">
      <c r="A40" s="1"/>
      <c r="B40" s="112" t="s">
        <v>1163</v>
      </c>
      <c r="C40" s="42"/>
      <c r="D40" s="43">
        <f>SUM(D34:D39)</f>
        <v>2682176</v>
      </c>
      <c r="E40" s="44">
        <f>SUM(E34:E39)</f>
        <v>2137675.6</v>
      </c>
      <c r="F40" s="43">
        <f>SUM(F21:F38)</f>
        <v>-81011</v>
      </c>
      <c r="G40" s="44">
        <f t="shared" ref="G40:H40" si="2">SUM(G21:G38)</f>
        <v>-262208.06000000006</v>
      </c>
      <c r="H40" s="43">
        <f t="shared" si="2"/>
        <v>181197.06000000006</v>
      </c>
      <c r="I40" s="155"/>
      <c r="J40" s="156"/>
    </row>
    <row r="41" spans="1:10" ht="14.25" customHeight="1" x14ac:dyDescent="0.35"/>
    <row r="42" spans="1:10" ht="14.25" customHeight="1" x14ac:dyDescent="0.35">
      <c r="F42" s="113"/>
      <c r="G42" s="113"/>
      <c r="H42" s="113"/>
    </row>
    <row r="43" spans="1:10" ht="14.25" customHeight="1" x14ac:dyDescent="0.35"/>
    <row r="44" spans="1:10" ht="14.25" customHeight="1" x14ac:dyDescent="0.35"/>
    <row r="45" spans="1:10" ht="14.25" customHeight="1" x14ac:dyDescent="0.35"/>
    <row r="46" spans="1:10" ht="14.25" customHeight="1" x14ac:dyDescent="0.35"/>
    <row r="47" spans="1:10" ht="14.25" customHeight="1" x14ac:dyDescent="0.3"/>
    <row r="48" spans="1:10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7.25" customHeight="1" x14ac:dyDescent="0.3"/>
    <row r="108" ht="17.25" customHeight="1" x14ac:dyDescent="0.3"/>
    <row r="109" ht="17.25" customHeight="1" x14ac:dyDescent="0.3"/>
    <row r="110" ht="17.25" customHeight="1" x14ac:dyDescent="0.3"/>
    <row r="111" ht="17.25" customHeight="1" x14ac:dyDescent="0.3"/>
    <row r="112" ht="17.25" customHeight="1" x14ac:dyDescent="0.3"/>
    <row r="113" ht="17.25" customHeight="1" x14ac:dyDescent="0.3"/>
  </sheetData>
  <mergeCells count="22">
    <mergeCell ref="I23:J23"/>
    <mergeCell ref="I18:J18"/>
    <mergeCell ref="I19:J19"/>
    <mergeCell ref="I20:J20"/>
    <mergeCell ref="I21:J21"/>
    <mergeCell ref="I22:J22"/>
    <mergeCell ref="I29:J29"/>
    <mergeCell ref="I30:J30"/>
    <mergeCell ref="I24:J24"/>
    <mergeCell ref="I25:J25"/>
    <mergeCell ref="I26:J26"/>
    <mergeCell ref="I27:J27"/>
    <mergeCell ref="I28:J28"/>
    <mergeCell ref="I37:J37"/>
    <mergeCell ref="I38:J38"/>
    <mergeCell ref="I39:J40"/>
    <mergeCell ref="I31:J31"/>
    <mergeCell ref="I32:J32"/>
    <mergeCell ref="I33:J33"/>
    <mergeCell ref="I34:J34"/>
    <mergeCell ref="I35:J35"/>
    <mergeCell ref="I36:J36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&amp;LDok. 10143-15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B11" workbookViewId="0">
      <selection activeCell="B1" sqref="B1:J94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hidden="1" customWidth="1"/>
    <col min="6" max="6" width="11.109375" customWidth="1"/>
    <col min="7" max="7" width="10" customWidth="1"/>
    <col min="8" max="8" width="9.5546875" customWidth="1"/>
    <col min="9" max="9" width="10.44140625" customWidth="1"/>
    <col min="10" max="10" width="28.44140625" customWidth="1"/>
  </cols>
  <sheetData>
    <row r="1" spans="1:10" ht="14.85" x14ac:dyDescent="0.35">
      <c r="A1" s="3"/>
      <c r="B1" s="2" t="s">
        <v>1182</v>
      </c>
    </row>
    <row r="2" spans="1:10" x14ac:dyDescent="0.3">
      <c r="A2" s="3"/>
      <c r="B2" s="114" t="s">
        <v>1178</v>
      </c>
      <c r="F2" s="67" t="s">
        <v>1183</v>
      </c>
    </row>
    <row r="4" spans="1:10" x14ac:dyDescent="0.3">
      <c r="A4" s="6"/>
      <c r="B4" s="6"/>
      <c r="C4" s="7" t="s">
        <v>807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24" t="s">
        <v>1170</v>
      </c>
      <c r="J4" s="12" t="s">
        <v>1177</v>
      </c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28" t="s">
        <v>1171</v>
      </c>
      <c r="J5" s="20"/>
    </row>
    <row r="6" spans="1:10" ht="15" x14ac:dyDescent="0.25">
      <c r="A6" s="21"/>
      <c r="B6" s="13"/>
      <c r="C6" s="14"/>
      <c r="D6" s="26" t="s">
        <v>1176</v>
      </c>
      <c r="E6" s="17" t="s">
        <v>1176</v>
      </c>
      <c r="F6" s="26">
        <v>2014</v>
      </c>
      <c r="G6" s="17"/>
      <c r="H6" s="27"/>
      <c r="I6" s="28" t="s">
        <v>1172</v>
      </c>
      <c r="J6" s="20"/>
    </row>
    <row r="7" spans="1:10" ht="14.25" hidden="1" customHeight="1" x14ac:dyDescent="0.25">
      <c r="A7" s="1"/>
      <c r="B7" s="29" t="s">
        <v>808</v>
      </c>
      <c r="C7" s="30" t="s">
        <v>809</v>
      </c>
      <c r="D7" s="31">
        <v>10134618</v>
      </c>
      <c r="E7" s="31">
        <v>10154620.57</v>
      </c>
      <c r="F7" s="31">
        <v>0</v>
      </c>
      <c r="G7" s="31">
        <v>0</v>
      </c>
      <c r="H7" s="31">
        <f t="shared" ref="H7:H18" si="0">SUM(F7-G7)</f>
        <v>0</v>
      </c>
      <c r="I7" s="31"/>
      <c r="J7" s="32" t="s">
        <v>1184</v>
      </c>
    </row>
    <row r="8" spans="1:10" ht="14.25" customHeight="1" x14ac:dyDescent="0.3">
      <c r="A8" s="1"/>
      <c r="B8" s="29" t="s">
        <v>812</v>
      </c>
      <c r="C8" s="58" t="s">
        <v>813</v>
      </c>
      <c r="D8" s="31">
        <v>0</v>
      </c>
      <c r="E8" s="31">
        <v>-140000</v>
      </c>
      <c r="F8" s="31">
        <v>0</v>
      </c>
      <c r="G8" s="31">
        <v>-8000</v>
      </c>
      <c r="H8" s="31">
        <f t="shared" si="0"/>
        <v>8000</v>
      </c>
      <c r="I8" s="31">
        <v>0</v>
      </c>
      <c r="J8" s="96" t="s">
        <v>1235</v>
      </c>
    </row>
    <row r="9" spans="1:10" ht="14.25" hidden="1" customHeight="1" x14ac:dyDescent="0.25">
      <c r="A9" s="1"/>
      <c r="B9" s="29" t="s">
        <v>814</v>
      </c>
      <c r="C9" s="30" t="s">
        <v>815</v>
      </c>
      <c r="D9" s="31">
        <v>251200</v>
      </c>
      <c r="E9" s="31">
        <v>257827.14</v>
      </c>
      <c r="F9" s="31">
        <v>0</v>
      </c>
      <c r="G9" s="31">
        <v>0</v>
      </c>
      <c r="H9" s="31">
        <f t="shared" si="0"/>
        <v>0</v>
      </c>
      <c r="I9" s="31"/>
      <c r="J9" s="96"/>
    </row>
    <row r="10" spans="1:10" ht="14.25" hidden="1" customHeight="1" x14ac:dyDescent="0.25">
      <c r="A10" s="1"/>
      <c r="B10" s="33" t="s">
        <v>833</v>
      </c>
      <c r="C10" s="30" t="s">
        <v>834</v>
      </c>
      <c r="D10" s="31">
        <v>253000</v>
      </c>
      <c r="E10" s="31">
        <v>209929.36</v>
      </c>
      <c r="F10" s="31">
        <v>0</v>
      </c>
      <c r="G10" s="31">
        <v>0</v>
      </c>
      <c r="H10" s="31">
        <f t="shared" si="0"/>
        <v>0</v>
      </c>
      <c r="I10" s="31"/>
      <c r="J10" s="96"/>
    </row>
    <row r="11" spans="1:10" ht="14.25" customHeight="1" x14ac:dyDescent="0.25">
      <c r="A11" s="1"/>
      <c r="B11" s="33" t="s">
        <v>835</v>
      </c>
      <c r="C11" s="30" t="s">
        <v>836</v>
      </c>
      <c r="D11" s="31">
        <v>0</v>
      </c>
      <c r="E11" s="31">
        <v>28645</v>
      </c>
      <c r="F11" s="31">
        <v>0</v>
      </c>
      <c r="G11" s="31">
        <v>28645</v>
      </c>
      <c r="H11" s="31">
        <f t="shared" si="0"/>
        <v>-28645</v>
      </c>
      <c r="I11" s="31">
        <v>-28645</v>
      </c>
      <c r="J11" s="96" t="s">
        <v>1240</v>
      </c>
    </row>
    <row r="12" spans="1:10" ht="14.25" customHeight="1" x14ac:dyDescent="0.3">
      <c r="A12" s="1"/>
      <c r="B12" s="33" t="s">
        <v>837</v>
      </c>
      <c r="C12" s="30" t="s">
        <v>838</v>
      </c>
      <c r="D12" s="31">
        <v>997977</v>
      </c>
      <c r="E12" s="31">
        <v>964379.19</v>
      </c>
      <c r="F12" s="31">
        <v>632853</v>
      </c>
      <c r="G12" s="31">
        <v>599254.9</v>
      </c>
      <c r="H12" s="31">
        <f t="shared" si="0"/>
        <v>33598.099999999977</v>
      </c>
      <c r="I12" s="31">
        <v>33598</v>
      </c>
      <c r="J12" s="96" t="s">
        <v>1241</v>
      </c>
    </row>
    <row r="13" spans="1:10" ht="14.25" customHeight="1" x14ac:dyDescent="0.3">
      <c r="A13" s="1"/>
      <c r="B13" s="33" t="s">
        <v>839</v>
      </c>
      <c r="C13" s="30" t="s">
        <v>1236</v>
      </c>
      <c r="D13" s="31">
        <v>-200000</v>
      </c>
      <c r="E13" s="31">
        <v>0</v>
      </c>
      <c r="F13" s="31">
        <v>-200000</v>
      </c>
      <c r="G13" s="31">
        <v>0</v>
      </c>
      <c r="H13" s="31">
        <f t="shared" si="0"/>
        <v>-200000</v>
      </c>
      <c r="I13" s="31">
        <v>-200000</v>
      </c>
      <c r="J13" s="96" t="s">
        <v>1241</v>
      </c>
    </row>
    <row r="14" spans="1:10" s="69" customFormat="1" ht="14.25" customHeight="1" x14ac:dyDescent="0.3">
      <c r="A14" s="1"/>
      <c r="B14" s="33" t="s">
        <v>840</v>
      </c>
      <c r="C14" s="30" t="s">
        <v>841</v>
      </c>
      <c r="D14" s="31"/>
      <c r="E14" s="31"/>
      <c r="F14" s="31">
        <v>193702</v>
      </c>
      <c r="G14" s="31">
        <v>0</v>
      </c>
      <c r="H14" s="31">
        <f t="shared" si="0"/>
        <v>193702</v>
      </c>
      <c r="I14" s="31">
        <v>193702</v>
      </c>
      <c r="J14" s="96" t="s">
        <v>1256</v>
      </c>
    </row>
    <row r="15" spans="1:10" ht="14.25" hidden="1" customHeight="1" x14ac:dyDescent="0.25">
      <c r="A15" s="1"/>
      <c r="B15" s="29" t="s">
        <v>862</v>
      </c>
      <c r="C15" s="30" t="s">
        <v>863</v>
      </c>
      <c r="D15" s="31">
        <v>14150000</v>
      </c>
      <c r="E15" s="31">
        <v>13233498.220000001</v>
      </c>
      <c r="F15" s="31">
        <v>0</v>
      </c>
      <c r="G15" s="31">
        <v>0</v>
      </c>
      <c r="H15" s="31">
        <f t="shared" si="0"/>
        <v>0</v>
      </c>
      <c r="I15" s="31"/>
      <c r="J15" s="96"/>
    </row>
    <row r="16" spans="1:10" ht="14.25" hidden="1" customHeight="1" x14ac:dyDescent="0.25">
      <c r="A16" s="1"/>
      <c r="B16" s="29" t="s">
        <v>864</v>
      </c>
      <c r="C16" s="30" t="s">
        <v>865</v>
      </c>
      <c r="D16" s="31">
        <v>5493760</v>
      </c>
      <c r="E16" s="31">
        <v>5396008.9800000004</v>
      </c>
      <c r="F16" s="31">
        <v>0</v>
      </c>
      <c r="G16" s="31">
        <v>0</v>
      </c>
      <c r="H16" s="31">
        <f t="shared" si="0"/>
        <v>0</v>
      </c>
      <c r="I16" s="31"/>
      <c r="J16" s="96"/>
    </row>
    <row r="17" spans="1:10" ht="14.25" hidden="1" customHeight="1" x14ac:dyDescent="0.25">
      <c r="A17" s="1"/>
      <c r="B17" s="29" t="s">
        <v>866</v>
      </c>
      <c r="C17" s="30" t="s">
        <v>867</v>
      </c>
      <c r="D17" s="31">
        <v>22992000</v>
      </c>
      <c r="E17" s="31">
        <v>21074526.280000001</v>
      </c>
      <c r="F17" s="31">
        <v>0</v>
      </c>
      <c r="G17" s="31">
        <v>0</v>
      </c>
      <c r="H17" s="31">
        <f t="shared" si="0"/>
        <v>0</v>
      </c>
      <c r="I17" s="31"/>
      <c r="J17" s="96"/>
    </row>
    <row r="18" spans="1:10" ht="14.25" hidden="1" customHeight="1" x14ac:dyDescent="0.25">
      <c r="A18" s="1"/>
      <c r="B18" s="33" t="s">
        <v>868</v>
      </c>
      <c r="C18" s="30" t="s">
        <v>869</v>
      </c>
      <c r="D18" s="31">
        <v>-4307841</v>
      </c>
      <c r="E18" s="31">
        <v>0</v>
      </c>
      <c r="F18" s="31">
        <v>0</v>
      </c>
      <c r="G18" s="31">
        <v>0</v>
      </c>
      <c r="H18" s="31">
        <f t="shared" si="0"/>
        <v>0</v>
      </c>
      <c r="I18" s="31"/>
      <c r="J18" s="96"/>
    </row>
    <row r="19" spans="1:10" ht="14.25" hidden="1" customHeight="1" x14ac:dyDescent="0.25">
      <c r="A19" s="1"/>
      <c r="B19" s="33" t="s">
        <v>870</v>
      </c>
      <c r="C19" s="30" t="s">
        <v>871</v>
      </c>
      <c r="D19" s="31">
        <v>351526</v>
      </c>
      <c r="E19" s="31">
        <v>10577.62</v>
      </c>
      <c r="F19" s="31">
        <v>0</v>
      </c>
      <c r="G19" s="31">
        <v>0</v>
      </c>
      <c r="H19" s="31">
        <f t="shared" ref="H19:H47" si="1">SUM(F19-G19)</f>
        <v>0</v>
      </c>
      <c r="I19" s="31"/>
      <c r="J19" s="96"/>
    </row>
    <row r="20" spans="1:10" ht="14.25" customHeight="1" x14ac:dyDescent="0.3">
      <c r="A20" s="1"/>
      <c r="B20" s="33" t="s">
        <v>872</v>
      </c>
      <c r="C20" s="30" t="s">
        <v>1237</v>
      </c>
      <c r="D20" s="31">
        <v>1000000</v>
      </c>
      <c r="E20" s="31">
        <v>1554657</v>
      </c>
      <c r="F20" s="31">
        <v>-945343</v>
      </c>
      <c r="G20" s="31">
        <v>-945343</v>
      </c>
      <c r="H20" s="31">
        <f t="shared" si="1"/>
        <v>0</v>
      </c>
      <c r="I20" s="31">
        <v>0</v>
      </c>
      <c r="J20" s="96" t="s">
        <v>1242</v>
      </c>
    </row>
    <row r="21" spans="1:10" ht="14.25" hidden="1" customHeight="1" x14ac:dyDescent="0.25">
      <c r="A21" s="1"/>
      <c r="B21" s="29" t="s">
        <v>873</v>
      </c>
      <c r="C21" s="30" t="s">
        <v>874</v>
      </c>
      <c r="D21" s="31">
        <v>248300</v>
      </c>
      <c r="E21" s="31">
        <v>348498.83</v>
      </c>
      <c r="F21" s="31">
        <v>0</v>
      </c>
      <c r="G21" s="31">
        <v>0</v>
      </c>
      <c r="H21" s="31">
        <f t="shared" si="1"/>
        <v>0</v>
      </c>
      <c r="I21" s="31"/>
      <c r="J21" s="96"/>
    </row>
    <row r="22" spans="1:10" ht="14.25" customHeight="1" x14ac:dyDescent="0.3">
      <c r="A22" s="1"/>
      <c r="B22" s="33" t="s">
        <v>875</v>
      </c>
      <c r="C22" s="30" t="s">
        <v>1238</v>
      </c>
      <c r="D22" s="31">
        <v>8169960</v>
      </c>
      <c r="E22" s="31">
        <v>7549817.0899999999</v>
      </c>
      <c r="F22" s="31">
        <v>4910237</v>
      </c>
      <c r="G22" s="31">
        <v>4290094.1399999997</v>
      </c>
      <c r="H22" s="31">
        <f t="shared" si="1"/>
        <v>620142.86000000034</v>
      </c>
      <c r="I22" s="31">
        <v>620143</v>
      </c>
      <c r="J22" s="96" t="s">
        <v>1241</v>
      </c>
    </row>
    <row r="23" spans="1:10" ht="14.25" hidden="1" customHeight="1" x14ac:dyDescent="0.25">
      <c r="A23" s="1"/>
      <c r="B23" s="29" t="s">
        <v>876</v>
      </c>
      <c r="C23" s="30" t="s">
        <v>877</v>
      </c>
      <c r="D23" s="31">
        <v>3239000</v>
      </c>
      <c r="E23" s="31">
        <v>3259351.74</v>
      </c>
      <c r="F23" s="31">
        <v>0</v>
      </c>
      <c r="G23" s="31">
        <v>0</v>
      </c>
      <c r="H23" s="31">
        <f t="shared" si="1"/>
        <v>0</v>
      </c>
      <c r="I23" s="31"/>
      <c r="J23" s="96"/>
    </row>
    <row r="24" spans="1:10" ht="14.25" hidden="1" customHeight="1" x14ac:dyDescent="0.25">
      <c r="A24" s="1"/>
      <c r="B24" s="29" t="s">
        <v>878</v>
      </c>
      <c r="C24" s="30" t="s">
        <v>879</v>
      </c>
      <c r="D24" s="31">
        <v>-4850000</v>
      </c>
      <c r="E24" s="31">
        <v>-4850000</v>
      </c>
      <c r="F24" s="31">
        <v>0</v>
      </c>
      <c r="G24" s="31">
        <v>0</v>
      </c>
      <c r="H24" s="31">
        <f t="shared" si="1"/>
        <v>0</v>
      </c>
      <c r="I24" s="31"/>
      <c r="J24" s="96"/>
    </row>
    <row r="25" spans="1:10" ht="45" x14ac:dyDescent="0.25">
      <c r="A25" s="1"/>
      <c r="B25" s="33" t="s">
        <v>880</v>
      </c>
      <c r="C25" s="30" t="s">
        <v>881</v>
      </c>
      <c r="D25" s="31">
        <v>-2465000</v>
      </c>
      <c r="E25" s="31">
        <v>0</v>
      </c>
      <c r="F25" s="31">
        <v>-2465000</v>
      </c>
      <c r="G25" s="31">
        <v>0</v>
      </c>
      <c r="H25" s="31">
        <f t="shared" si="1"/>
        <v>-2465000</v>
      </c>
      <c r="I25" s="31">
        <v>0</v>
      </c>
      <c r="J25" s="95" t="s">
        <v>1239</v>
      </c>
    </row>
    <row r="26" spans="1:10" ht="14.25" hidden="1" customHeight="1" x14ac:dyDescent="0.25">
      <c r="A26" s="1"/>
      <c r="B26" s="29" t="s">
        <v>882</v>
      </c>
      <c r="C26" s="30" t="s">
        <v>883</v>
      </c>
      <c r="D26" s="31">
        <v>2000000</v>
      </c>
      <c r="E26" s="31">
        <v>2011000.38</v>
      </c>
      <c r="F26" s="31">
        <v>0</v>
      </c>
      <c r="G26" s="31">
        <v>0</v>
      </c>
      <c r="H26" s="31">
        <f t="shared" si="1"/>
        <v>0</v>
      </c>
      <c r="I26" s="31"/>
      <c r="J26" s="96"/>
    </row>
    <row r="27" spans="1:10" ht="14.25" hidden="1" customHeight="1" x14ac:dyDescent="0.25">
      <c r="A27" s="1"/>
      <c r="B27" s="29" t="s">
        <v>884</v>
      </c>
      <c r="C27" s="30" t="s">
        <v>885</v>
      </c>
      <c r="D27" s="31">
        <v>630000</v>
      </c>
      <c r="E27" s="31">
        <v>578411.93999999994</v>
      </c>
      <c r="F27" s="31">
        <v>0</v>
      </c>
      <c r="G27" s="31">
        <v>0</v>
      </c>
      <c r="H27" s="31">
        <f t="shared" si="1"/>
        <v>0</v>
      </c>
      <c r="I27" s="31"/>
      <c r="J27" s="96"/>
    </row>
    <row r="28" spans="1:10" ht="14.25" hidden="1" customHeight="1" x14ac:dyDescent="0.25">
      <c r="A28" s="1"/>
      <c r="B28" s="29" t="s">
        <v>886</v>
      </c>
      <c r="C28" s="30" t="s">
        <v>887</v>
      </c>
      <c r="D28" s="31">
        <v>92088</v>
      </c>
      <c r="E28" s="31">
        <v>87419.9</v>
      </c>
      <c r="F28" s="31">
        <v>0</v>
      </c>
      <c r="G28" s="31">
        <v>0</v>
      </c>
      <c r="H28" s="31">
        <f t="shared" si="1"/>
        <v>0</v>
      </c>
      <c r="I28" s="31"/>
      <c r="J28" s="96"/>
    </row>
    <row r="29" spans="1:10" ht="14.25" hidden="1" customHeight="1" x14ac:dyDescent="0.25">
      <c r="A29" s="1"/>
      <c r="B29" s="29" t="s">
        <v>888</v>
      </c>
      <c r="C29" s="30" t="s">
        <v>889</v>
      </c>
      <c r="D29" s="31">
        <v>61576</v>
      </c>
      <c r="E29" s="31">
        <v>61575.82</v>
      </c>
      <c r="F29" s="31">
        <v>0</v>
      </c>
      <c r="G29" s="31">
        <v>0</v>
      </c>
      <c r="H29" s="31">
        <f t="shared" si="1"/>
        <v>0</v>
      </c>
      <c r="I29" s="31"/>
      <c r="J29" s="96"/>
    </row>
    <row r="30" spans="1:10" ht="14.25" hidden="1" customHeight="1" x14ac:dyDescent="0.25">
      <c r="A30" s="1"/>
      <c r="B30" s="29" t="s">
        <v>890</v>
      </c>
      <c r="C30" s="30" t="s">
        <v>891</v>
      </c>
      <c r="D30" s="31">
        <v>227872</v>
      </c>
      <c r="E30" s="31">
        <v>227871.7</v>
      </c>
      <c r="F30" s="31">
        <v>0</v>
      </c>
      <c r="G30" s="31">
        <v>0</v>
      </c>
      <c r="H30" s="31">
        <f t="shared" si="1"/>
        <v>0</v>
      </c>
      <c r="I30" s="31"/>
      <c r="J30" s="96"/>
    </row>
    <row r="31" spans="1:10" ht="14.25" hidden="1" customHeight="1" x14ac:dyDescent="0.25">
      <c r="A31" s="1"/>
      <c r="B31" s="29" t="s">
        <v>894</v>
      </c>
      <c r="C31" s="30" t="s">
        <v>895</v>
      </c>
      <c r="D31" s="31">
        <v>76077</v>
      </c>
      <c r="E31" s="31">
        <v>76077.490000000005</v>
      </c>
      <c r="F31" s="31">
        <v>0</v>
      </c>
      <c r="G31" s="31">
        <v>0</v>
      </c>
      <c r="H31" s="31">
        <f t="shared" si="1"/>
        <v>0</v>
      </c>
      <c r="I31" s="31"/>
      <c r="J31" s="96"/>
    </row>
    <row r="32" spans="1:10" ht="14.25" hidden="1" customHeight="1" x14ac:dyDescent="0.25">
      <c r="A32" s="1"/>
      <c r="B32" s="29" t="s">
        <v>896</v>
      </c>
      <c r="C32" s="30" t="s">
        <v>897</v>
      </c>
      <c r="D32" s="31">
        <v>121068</v>
      </c>
      <c r="E32" s="31">
        <v>101564</v>
      </c>
      <c r="F32" s="31">
        <v>0</v>
      </c>
      <c r="G32" s="31">
        <v>0</v>
      </c>
      <c r="H32" s="31">
        <f t="shared" si="1"/>
        <v>0</v>
      </c>
      <c r="I32" s="31"/>
      <c r="J32" s="96"/>
    </row>
    <row r="33" spans="1:10" ht="14.25" hidden="1" customHeight="1" x14ac:dyDescent="0.25">
      <c r="A33" s="1"/>
      <c r="B33" s="29" t="s">
        <v>898</v>
      </c>
      <c r="C33" s="30" t="s">
        <v>899</v>
      </c>
      <c r="D33" s="31">
        <v>76484</v>
      </c>
      <c r="E33" s="31">
        <v>76483.81</v>
      </c>
      <c r="F33" s="31">
        <v>0</v>
      </c>
      <c r="G33" s="31">
        <v>0</v>
      </c>
      <c r="H33" s="31">
        <f t="shared" si="1"/>
        <v>0</v>
      </c>
      <c r="I33" s="31"/>
      <c r="J33" s="96"/>
    </row>
    <row r="34" spans="1:10" ht="14.25" hidden="1" customHeight="1" x14ac:dyDescent="0.25">
      <c r="A34" s="1"/>
      <c r="B34" s="29" t="s">
        <v>900</v>
      </c>
      <c r="C34" s="30" t="s">
        <v>901</v>
      </c>
      <c r="D34" s="31">
        <v>235668</v>
      </c>
      <c r="E34" s="31">
        <v>235667.81</v>
      </c>
      <c r="F34" s="31">
        <v>0</v>
      </c>
      <c r="G34" s="31">
        <v>0</v>
      </c>
      <c r="H34" s="31">
        <f t="shared" si="1"/>
        <v>0</v>
      </c>
      <c r="I34" s="31"/>
      <c r="J34" s="96"/>
    </row>
    <row r="35" spans="1:10" ht="14.25" hidden="1" customHeight="1" x14ac:dyDescent="0.25">
      <c r="A35" s="1"/>
      <c r="B35" s="29" t="s">
        <v>902</v>
      </c>
      <c r="C35" s="30" t="s">
        <v>903</v>
      </c>
      <c r="D35" s="31">
        <v>126200</v>
      </c>
      <c r="E35" s="31">
        <v>126211.42</v>
      </c>
      <c r="F35" s="31">
        <v>0</v>
      </c>
      <c r="G35" s="31">
        <v>0</v>
      </c>
      <c r="H35" s="31">
        <f t="shared" si="1"/>
        <v>0</v>
      </c>
      <c r="I35" s="31"/>
      <c r="J35" s="96"/>
    </row>
    <row r="36" spans="1:10" ht="14.25" customHeight="1" x14ac:dyDescent="0.3">
      <c r="A36" s="1"/>
      <c r="B36" s="29" t="s">
        <v>904</v>
      </c>
      <c r="C36" s="30" t="s">
        <v>905</v>
      </c>
      <c r="D36" s="31">
        <v>430533</v>
      </c>
      <c r="E36" s="31">
        <v>371942.31</v>
      </c>
      <c r="F36" s="31">
        <v>430533</v>
      </c>
      <c r="G36" s="31">
        <v>371942.31</v>
      </c>
      <c r="H36" s="31">
        <f t="shared" si="1"/>
        <v>58590.69</v>
      </c>
      <c r="I36" s="31">
        <v>58591</v>
      </c>
      <c r="J36" s="96" t="s">
        <v>1190</v>
      </c>
    </row>
    <row r="37" spans="1:10" ht="14.25" hidden="1" customHeight="1" x14ac:dyDescent="0.25">
      <c r="A37" s="1"/>
      <c r="B37" s="33" t="s">
        <v>906</v>
      </c>
      <c r="C37" s="30" t="s">
        <v>907</v>
      </c>
      <c r="D37" s="31">
        <v>0</v>
      </c>
      <c r="E37" s="31">
        <v>0</v>
      </c>
      <c r="F37" s="31">
        <v>0</v>
      </c>
      <c r="G37" s="31">
        <v>0</v>
      </c>
      <c r="H37" s="31">
        <f t="shared" si="1"/>
        <v>0</v>
      </c>
      <c r="I37" s="31"/>
      <c r="J37" s="96"/>
    </row>
    <row r="38" spans="1:10" ht="14.25" customHeight="1" x14ac:dyDescent="0.3">
      <c r="A38" s="1"/>
      <c r="B38" s="33" t="s">
        <v>912</v>
      </c>
      <c r="C38" s="30" t="s">
        <v>913</v>
      </c>
      <c r="D38" s="31">
        <v>1200000</v>
      </c>
      <c r="E38" s="31">
        <v>35632.5</v>
      </c>
      <c r="F38" s="31">
        <v>1200000</v>
      </c>
      <c r="G38" s="31">
        <v>35632.5</v>
      </c>
      <c r="H38" s="31">
        <f t="shared" si="1"/>
        <v>1164367.5</v>
      </c>
      <c r="I38" s="31">
        <v>1164368</v>
      </c>
      <c r="J38" s="96" t="s">
        <v>1241</v>
      </c>
    </row>
    <row r="39" spans="1:10" ht="14.25" customHeight="1" x14ac:dyDescent="0.25">
      <c r="A39" s="1"/>
      <c r="B39" s="33" t="s">
        <v>914</v>
      </c>
      <c r="C39" s="30" t="s">
        <v>915</v>
      </c>
      <c r="D39" s="31">
        <v>0</v>
      </c>
      <c r="E39" s="31">
        <v>675</v>
      </c>
      <c r="F39" s="31">
        <v>0</v>
      </c>
      <c r="G39" s="31">
        <v>675</v>
      </c>
      <c r="H39" s="31">
        <f t="shared" si="1"/>
        <v>-675</v>
      </c>
      <c r="I39" s="31">
        <v>-675</v>
      </c>
      <c r="J39" s="96" t="s">
        <v>1240</v>
      </c>
    </row>
    <row r="40" spans="1:10" ht="14.25" hidden="1" customHeight="1" x14ac:dyDescent="0.25">
      <c r="A40" s="1"/>
      <c r="B40" s="29" t="s">
        <v>916</v>
      </c>
      <c r="C40" s="30" t="s">
        <v>917</v>
      </c>
      <c r="D40" s="31">
        <v>493620</v>
      </c>
      <c r="E40" s="31">
        <v>494241.71</v>
      </c>
      <c r="F40" s="31">
        <v>0</v>
      </c>
      <c r="G40" s="31">
        <v>0</v>
      </c>
      <c r="H40" s="31">
        <f t="shared" si="1"/>
        <v>0</v>
      </c>
      <c r="I40" s="31"/>
      <c r="J40" s="96"/>
    </row>
    <row r="41" spans="1:10" ht="14.25" hidden="1" customHeight="1" x14ac:dyDescent="0.25">
      <c r="A41" s="1"/>
      <c r="B41" s="33" t="s">
        <v>918</v>
      </c>
      <c r="C41" s="30" t="s">
        <v>919</v>
      </c>
      <c r="D41" s="31">
        <v>75000</v>
      </c>
      <c r="E41" s="31">
        <v>0</v>
      </c>
      <c r="F41" s="31">
        <v>0</v>
      </c>
      <c r="G41" s="31">
        <v>0</v>
      </c>
      <c r="H41" s="31">
        <f t="shared" si="1"/>
        <v>0</v>
      </c>
      <c r="I41" s="31"/>
      <c r="J41" s="96"/>
    </row>
    <row r="42" spans="1:10" ht="14.25" hidden="1" customHeight="1" x14ac:dyDescent="0.25">
      <c r="A42" s="1"/>
      <c r="B42" s="29" t="s">
        <v>920</v>
      </c>
      <c r="C42" s="30" t="s">
        <v>921</v>
      </c>
      <c r="D42" s="31">
        <v>880411</v>
      </c>
      <c r="E42" s="31">
        <v>879500.01</v>
      </c>
      <c r="F42" s="31">
        <v>0</v>
      </c>
      <c r="G42" s="31">
        <v>0</v>
      </c>
      <c r="H42" s="31">
        <f t="shared" si="1"/>
        <v>0</v>
      </c>
      <c r="I42" s="31"/>
      <c r="J42" s="96"/>
    </row>
    <row r="43" spans="1:10" ht="14.25" hidden="1" customHeight="1" x14ac:dyDescent="0.25">
      <c r="A43" s="1"/>
      <c r="B43" s="29" t="s">
        <v>922</v>
      </c>
      <c r="C43" s="30" t="s">
        <v>923</v>
      </c>
      <c r="D43" s="31">
        <v>1318477</v>
      </c>
      <c r="E43" s="31">
        <v>1318477.28</v>
      </c>
      <c r="F43" s="31">
        <v>0</v>
      </c>
      <c r="G43" s="31">
        <v>0</v>
      </c>
      <c r="H43" s="31">
        <f t="shared" si="1"/>
        <v>0</v>
      </c>
      <c r="I43" s="31"/>
      <c r="J43" s="96"/>
    </row>
    <row r="44" spans="1:10" ht="14.25" hidden="1" customHeight="1" x14ac:dyDescent="0.25">
      <c r="A44" s="1"/>
      <c r="B44" s="29" t="s">
        <v>924</v>
      </c>
      <c r="C44" s="30" t="s">
        <v>925</v>
      </c>
      <c r="D44" s="31">
        <v>36000</v>
      </c>
      <c r="E44" s="31">
        <v>36000</v>
      </c>
      <c r="F44" s="31">
        <v>0</v>
      </c>
      <c r="G44" s="31">
        <v>0</v>
      </c>
      <c r="H44" s="31">
        <f t="shared" si="1"/>
        <v>0</v>
      </c>
      <c r="I44" s="31"/>
      <c r="J44" s="96"/>
    </row>
    <row r="45" spans="1:10" ht="14.25" hidden="1" customHeight="1" x14ac:dyDescent="0.25">
      <c r="A45" s="1"/>
      <c r="B45" s="29" t="s">
        <v>926</v>
      </c>
      <c r="C45" s="30" t="s">
        <v>927</v>
      </c>
      <c r="D45" s="31">
        <v>185553</v>
      </c>
      <c r="E45" s="31">
        <v>185552.84</v>
      </c>
      <c r="F45" s="31">
        <v>0</v>
      </c>
      <c r="G45" s="31">
        <v>0</v>
      </c>
      <c r="H45" s="31">
        <f t="shared" si="1"/>
        <v>0</v>
      </c>
      <c r="I45" s="31"/>
      <c r="J45" s="96"/>
    </row>
    <row r="46" spans="1:10" ht="14.25" hidden="1" customHeight="1" x14ac:dyDescent="0.25">
      <c r="A46" s="1"/>
      <c r="B46" s="29" t="s">
        <v>928</v>
      </c>
      <c r="C46" s="30" t="s">
        <v>929</v>
      </c>
      <c r="D46" s="31">
        <v>119326</v>
      </c>
      <c r="E46" s="31">
        <v>119325.6</v>
      </c>
      <c r="F46" s="31">
        <v>0</v>
      </c>
      <c r="G46" s="31">
        <v>0</v>
      </c>
      <c r="H46" s="31">
        <f t="shared" si="1"/>
        <v>0</v>
      </c>
      <c r="I46" s="31"/>
      <c r="J46" s="96"/>
    </row>
    <row r="47" spans="1:10" ht="14.25" customHeight="1" x14ac:dyDescent="0.3">
      <c r="A47" s="1"/>
      <c r="B47" s="29" t="s">
        <v>930</v>
      </c>
      <c r="C47" s="30" t="s">
        <v>931</v>
      </c>
      <c r="D47" s="31">
        <v>485000</v>
      </c>
      <c r="E47" s="31">
        <v>405446.48</v>
      </c>
      <c r="F47" s="31">
        <v>154949</v>
      </c>
      <c r="G47" s="31">
        <v>75395</v>
      </c>
      <c r="H47" s="31">
        <f t="shared" si="1"/>
        <v>79554</v>
      </c>
      <c r="I47" s="31">
        <v>79554</v>
      </c>
      <c r="J47" s="97" t="s">
        <v>1190</v>
      </c>
    </row>
    <row r="48" spans="1:10" ht="14.25" customHeight="1" x14ac:dyDescent="0.3">
      <c r="A48" s="1"/>
      <c r="B48" s="29" t="s">
        <v>932</v>
      </c>
      <c r="C48" s="30" t="s">
        <v>933</v>
      </c>
      <c r="D48" s="31">
        <v>700000</v>
      </c>
      <c r="E48" s="31">
        <v>323249.51</v>
      </c>
      <c r="F48" s="31">
        <v>470050</v>
      </c>
      <c r="G48" s="31">
        <v>93300</v>
      </c>
      <c r="H48" s="31">
        <f t="shared" ref="H48:H59" si="2">SUM(F48-G48)</f>
        <v>376750</v>
      </c>
      <c r="I48" s="31">
        <v>376750</v>
      </c>
      <c r="J48" s="97" t="s">
        <v>1190</v>
      </c>
    </row>
    <row r="49" spans="1:10" ht="14.25" hidden="1" customHeight="1" x14ac:dyDescent="0.25">
      <c r="A49" s="1"/>
      <c r="B49" s="33" t="s">
        <v>934</v>
      </c>
      <c r="C49" s="30" t="s">
        <v>935</v>
      </c>
      <c r="D49" s="31">
        <v>-562500</v>
      </c>
      <c r="E49" s="31">
        <v>-562500</v>
      </c>
      <c r="F49" s="31">
        <v>0</v>
      </c>
      <c r="G49" s="31">
        <v>0</v>
      </c>
      <c r="H49" s="31">
        <f t="shared" si="2"/>
        <v>0</v>
      </c>
      <c r="I49" s="31"/>
      <c r="J49" s="96"/>
    </row>
    <row r="50" spans="1:10" ht="14.25" hidden="1" customHeight="1" x14ac:dyDescent="0.25">
      <c r="A50" s="1"/>
      <c r="B50" s="33" t="s">
        <v>936</v>
      </c>
      <c r="C50" s="30" t="s">
        <v>937</v>
      </c>
      <c r="D50" s="31">
        <v>0</v>
      </c>
      <c r="E50" s="31">
        <v>-894837</v>
      </c>
      <c r="F50" s="31">
        <v>0</v>
      </c>
      <c r="G50" s="31">
        <v>0</v>
      </c>
      <c r="H50" s="31">
        <f t="shared" si="2"/>
        <v>0</v>
      </c>
      <c r="I50" s="31"/>
      <c r="J50" s="96"/>
    </row>
    <row r="51" spans="1:10" ht="14.25" hidden="1" customHeight="1" x14ac:dyDescent="0.25">
      <c r="A51" s="1"/>
      <c r="B51" s="29" t="s">
        <v>940</v>
      </c>
      <c r="C51" s="30" t="s">
        <v>941</v>
      </c>
      <c r="D51" s="31">
        <v>2165689</v>
      </c>
      <c r="E51" s="31">
        <v>2166368.69</v>
      </c>
      <c r="F51" s="31">
        <v>0</v>
      </c>
      <c r="G51" s="31">
        <v>0</v>
      </c>
      <c r="H51" s="31">
        <f t="shared" si="2"/>
        <v>0</v>
      </c>
      <c r="I51" s="31"/>
      <c r="J51" s="96"/>
    </row>
    <row r="52" spans="1:10" ht="14.25" hidden="1" customHeight="1" x14ac:dyDescent="0.25">
      <c r="A52" s="1"/>
      <c r="B52" s="29" t="s">
        <v>942</v>
      </c>
      <c r="C52" s="30" t="s">
        <v>943</v>
      </c>
      <c r="D52" s="31">
        <v>300000</v>
      </c>
      <c r="E52" s="31">
        <v>109115.82</v>
      </c>
      <c r="F52" s="31">
        <v>0</v>
      </c>
      <c r="G52" s="31">
        <v>0</v>
      </c>
      <c r="H52" s="31">
        <f t="shared" si="2"/>
        <v>0</v>
      </c>
      <c r="I52" s="31"/>
      <c r="J52" s="96"/>
    </row>
    <row r="53" spans="1:10" ht="14.25" hidden="1" customHeight="1" x14ac:dyDescent="0.25">
      <c r="A53" s="1"/>
      <c r="B53" s="33" t="s">
        <v>944</v>
      </c>
      <c r="C53" s="30" t="s">
        <v>945</v>
      </c>
      <c r="D53" s="31">
        <v>-390000</v>
      </c>
      <c r="E53" s="31">
        <v>-390000</v>
      </c>
      <c r="F53" s="31">
        <v>0</v>
      </c>
      <c r="G53" s="31">
        <v>0</v>
      </c>
      <c r="H53" s="31">
        <f t="shared" si="2"/>
        <v>0</v>
      </c>
      <c r="I53" s="31"/>
      <c r="J53" s="96"/>
    </row>
    <row r="54" spans="1:10" ht="14.25" hidden="1" customHeight="1" x14ac:dyDescent="0.25">
      <c r="A54" s="1"/>
      <c r="B54" s="33" t="s">
        <v>946</v>
      </c>
      <c r="C54" s="30" t="s">
        <v>947</v>
      </c>
      <c r="D54" s="31">
        <v>0</v>
      </c>
      <c r="E54" s="31">
        <v>0</v>
      </c>
      <c r="F54" s="31">
        <v>0</v>
      </c>
      <c r="G54" s="31">
        <v>0</v>
      </c>
      <c r="H54" s="31">
        <f t="shared" si="2"/>
        <v>0</v>
      </c>
      <c r="I54" s="31"/>
      <c r="J54" s="96"/>
    </row>
    <row r="55" spans="1:10" ht="14.25" hidden="1" customHeight="1" x14ac:dyDescent="0.25">
      <c r="A55" s="1"/>
      <c r="B55" s="33" t="s">
        <v>948</v>
      </c>
      <c r="C55" s="30" t="s">
        <v>949</v>
      </c>
      <c r="D55" s="31">
        <v>1400000</v>
      </c>
      <c r="E55" s="31">
        <v>1466029.08</v>
      </c>
      <c r="F55" s="31">
        <v>0</v>
      </c>
      <c r="G55" s="31">
        <v>0</v>
      </c>
      <c r="H55" s="31">
        <f t="shared" si="2"/>
        <v>0</v>
      </c>
      <c r="I55" s="31"/>
      <c r="J55" s="96"/>
    </row>
    <row r="56" spans="1:10" ht="14.25" customHeight="1" x14ac:dyDescent="0.3">
      <c r="A56" s="1"/>
      <c r="B56" s="33" t="s">
        <v>950</v>
      </c>
      <c r="C56" s="30" t="s">
        <v>951</v>
      </c>
      <c r="D56" s="31">
        <v>1400000</v>
      </c>
      <c r="E56" s="31">
        <v>0</v>
      </c>
      <c r="F56" s="31">
        <v>1400000</v>
      </c>
      <c r="G56" s="31">
        <v>0</v>
      </c>
      <c r="H56" s="31">
        <f t="shared" si="2"/>
        <v>1400000</v>
      </c>
      <c r="I56" s="31">
        <v>1400000</v>
      </c>
      <c r="J56" s="96" t="s">
        <v>1243</v>
      </c>
    </row>
    <row r="57" spans="1:10" ht="14.25" hidden="1" customHeight="1" x14ac:dyDescent="0.25">
      <c r="A57" s="1"/>
      <c r="B57" s="29" t="s">
        <v>952</v>
      </c>
      <c r="C57" s="30" t="s">
        <v>953</v>
      </c>
      <c r="D57" s="31">
        <v>2200000</v>
      </c>
      <c r="E57" s="31">
        <v>0</v>
      </c>
      <c r="F57" s="31">
        <v>0</v>
      </c>
      <c r="G57" s="31">
        <v>0</v>
      </c>
      <c r="H57" s="31">
        <f t="shared" si="2"/>
        <v>0</v>
      </c>
      <c r="I57" s="31"/>
      <c r="J57" s="96"/>
    </row>
    <row r="58" spans="1:10" ht="14.25" hidden="1" customHeight="1" x14ac:dyDescent="0.25">
      <c r="A58" s="1"/>
      <c r="B58" s="33" t="s">
        <v>954</v>
      </c>
      <c r="C58" s="30" t="s">
        <v>955</v>
      </c>
      <c r="D58" s="31">
        <v>385000</v>
      </c>
      <c r="E58" s="31">
        <v>368049.3</v>
      </c>
      <c r="F58" s="31">
        <v>0</v>
      </c>
      <c r="G58" s="31">
        <v>0</v>
      </c>
      <c r="H58" s="31">
        <f t="shared" si="2"/>
        <v>0</v>
      </c>
      <c r="I58" s="31"/>
      <c r="J58" s="96"/>
    </row>
    <row r="59" spans="1:10" ht="14.25" customHeight="1" x14ac:dyDescent="0.3">
      <c r="A59" s="1"/>
      <c r="B59" s="33" t="s">
        <v>956</v>
      </c>
      <c r="C59" s="30" t="s">
        <v>957</v>
      </c>
      <c r="D59" s="31">
        <v>5311041</v>
      </c>
      <c r="E59" s="31">
        <v>4517261.51</v>
      </c>
      <c r="F59" s="31">
        <v>5311041</v>
      </c>
      <c r="G59" s="31">
        <v>4617229</v>
      </c>
      <c r="H59" s="31">
        <f t="shared" si="2"/>
        <v>693812</v>
      </c>
      <c r="I59" s="31">
        <v>693812</v>
      </c>
      <c r="J59" s="96" t="s">
        <v>1241</v>
      </c>
    </row>
    <row r="60" spans="1:10" ht="14.25" customHeight="1" x14ac:dyDescent="0.25">
      <c r="A60" s="1"/>
      <c r="B60" s="37"/>
      <c r="C60" s="38"/>
      <c r="D60" s="54"/>
      <c r="E60" s="53"/>
      <c r="F60" s="54"/>
      <c r="G60" s="53"/>
      <c r="H60" s="54"/>
      <c r="I60" s="53"/>
      <c r="J60" s="40"/>
    </row>
    <row r="61" spans="1:10" ht="14.25" customHeight="1" x14ac:dyDescent="0.35">
      <c r="A61" s="1"/>
      <c r="B61" s="41"/>
      <c r="C61" s="42"/>
      <c r="D61" s="43">
        <f t="shared" ref="D61:I61" si="3">SUM(D7:D60)</f>
        <v>77238683</v>
      </c>
      <c r="E61" s="44">
        <f t="shared" si="3"/>
        <v>73584151.930000007</v>
      </c>
      <c r="F61" s="43">
        <f t="shared" si="3"/>
        <v>11093022</v>
      </c>
      <c r="G61" s="44">
        <f t="shared" si="3"/>
        <v>9158824.8499999996</v>
      </c>
      <c r="H61" s="43">
        <f t="shared" si="3"/>
        <v>1934197.1500000004</v>
      </c>
      <c r="I61" s="44">
        <f t="shared" si="3"/>
        <v>4391198</v>
      </c>
      <c r="J61" s="45"/>
    </row>
    <row r="62" spans="1:10" ht="14.25" customHeight="1" x14ac:dyDescent="0.35"/>
    <row r="63" spans="1:10" ht="14.25" customHeight="1" x14ac:dyDescent="0.35">
      <c r="B63" s="111" t="s">
        <v>1251</v>
      </c>
    </row>
    <row r="64" spans="1:10" ht="14.25" customHeight="1" x14ac:dyDescent="0.3">
      <c r="B64" t="s">
        <v>1249</v>
      </c>
    </row>
    <row r="65" spans="1:10" ht="14.25" customHeight="1" x14ac:dyDescent="0.35"/>
    <row r="66" spans="1:10" s="69" customFormat="1" x14ac:dyDescent="0.3">
      <c r="A66" s="6"/>
      <c r="B66" s="6"/>
      <c r="C66" s="7" t="s">
        <v>807</v>
      </c>
      <c r="D66" s="23" t="s">
        <v>2</v>
      </c>
      <c r="E66" s="9" t="s">
        <v>3</v>
      </c>
      <c r="F66" s="23" t="s">
        <v>1173</v>
      </c>
      <c r="G66" s="9" t="s">
        <v>5</v>
      </c>
      <c r="H66" s="10" t="s">
        <v>6</v>
      </c>
      <c r="I66" s="149" t="s">
        <v>1254</v>
      </c>
      <c r="J66" s="150"/>
    </row>
    <row r="67" spans="1:10" s="69" customFormat="1" x14ac:dyDescent="0.3">
      <c r="A67" s="13"/>
      <c r="B67" s="13"/>
      <c r="C67" s="25"/>
      <c r="D67" s="26" t="s">
        <v>1175</v>
      </c>
      <c r="E67" s="17" t="s">
        <v>1175</v>
      </c>
      <c r="F67" s="26" t="s">
        <v>1174</v>
      </c>
      <c r="G67" s="17">
        <v>2014</v>
      </c>
      <c r="H67" s="27" t="s">
        <v>9</v>
      </c>
      <c r="I67" s="147" t="s">
        <v>1255</v>
      </c>
      <c r="J67" s="148"/>
    </row>
    <row r="68" spans="1:10" s="69" customFormat="1" x14ac:dyDescent="0.3">
      <c r="A68" s="21"/>
      <c r="B68" s="13"/>
      <c r="C68" s="14"/>
      <c r="D68" s="26" t="s">
        <v>1176</v>
      </c>
      <c r="E68" s="17" t="s">
        <v>1176</v>
      </c>
      <c r="F68" s="26">
        <v>2014</v>
      </c>
      <c r="G68" s="17"/>
      <c r="H68" s="27"/>
      <c r="I68" s="145"/>
      <c r="J68" s="146"/>
    </row>
    <row r="69" spans="1:10" s="69" customFormat="1" ht="14.25" customHeight="1" x14ac:dyDescent="0.3">
      <c r="A69" s="1"/>
      <c r="B69" s="33" t="s">
        <v>810</v>
      </c>
      <c r="C69" s="30" t="s">
        <v>811</v>
      </c>
      <c r="D69" s="31">
        <v>-1800000</v>
      </c>
      <c r="E69" s="31">
        <v>-1800000</v>
      </c>
      <c r="F69" s="31">
        <v>-1800000</v>
      </c>
      <c r="G69" s="31">
        <v>-1800000</v>
      </c>
      <c r="H69" s="31">
        <v>0</v>
      </c>
      <c r="I69" s="143" t="s">
        <v>1276</v>
      </c>
      <c r="J69" s="144"/>
    </row>
    <row r="70" spans="1:10" s="69" customFormat="1" ht="14.25" customHeight="1" x14ac:dyDescent="0.3">
      <c r="A70" s="1"/>
      <c r="B70" s="33" t="s">
        <v>816</v>
      </c>
      <c r="C70" s="30" t="s">
        <v>817</v>
      </c>
      <c r="D70" s="31">
        <v>8971090</v>
      </c>
      <c r="E70" s="31">
        <v>9153918.0099999998</v>
      </c>
      <c r="F70" s="31">
        <v>118972</v>
      </c>
      <c r="G70" s="31">
        <v>118968.69</v>
      </c>
      <c r="H70" s="31">
        <v>3.3099999999976717</v>
      </c>
      <c r="I70" s="143" t="s">
        <v>1275</v>
      </c>
      <c r="J70" s="144"/>
    </row>
    <row r="71" spans="1:10" s="69" customFormat="1" ht="14.25" customHeight="1" x14ac:dyDescent="0.3">
      <c r="A71" s="1"/>
      <c r="B71" s="33" t="s">
        <v>818</v>
      </c>
      <c r="C71" s="58" t="s">
        <v>819</v>
      </c>
      <c r="D71" s="31">
        <v>8619011</v>
      </c>
      <c r="E71" s="31">
        <v>8023831.6399999997</v>
      </c>
      <c r="F71" s="31">
        <v>174318</v>
      </c>
      <c r="G71" s="31">
        <v>174314.16</v>
      </c>
      <c r="H71" s="31">
        <v>3.8399999999965075</v>
      </c>
      <c r="I71" s="143" t="s">
        <v>1277</v>
      </c>
      <c r="J71" s="144"/>
    </row>
    <row r="72" spans="1:10" s="69" customFormat="1" ht="14.25" hidden="1" customHeight="1" x14ac:dyDescent="0.25">
      <c r="A72" s="1"/>
      <c r="B72" s="33" t="s">
        <v>820</v>
      </c>
      <c r="C72" s="30" t="s">
        <v>821</v>
      </c>
      <c r="D72" s="31">
        <v>0</v>
      </c>
      <c r="E72" s="31">
        <v>-347130</v>
      </c>
      <c r="F72" s="31">
        <v>0</v>
      </c>
      <c r="G72" s="31">
        <v>0</v>
      </c>
      <c r="H72" s="31">
        <v>0</v>
      </c>
      <c r="I72" s="143"/>
      <c r="J72" s="144"/>
    </row>
    <row r="73" spans="1:10" s="69" customFormat="1" ht="14.25" customHeight="1" x14ac:dyDescent="0.3">
      <c r="A73" s="1"/>
      <c r="B73" s="33" t="s">
        <v>822</v>
      </c>
      <c r="C73" s="30" t="s">
        <v>823</v>
      </c>
      <c r="D73" s="31">
        <v>-1000000</v>
      </c>
      <c r="E73" s="31">
        <v>-1000000</v>
      </c>
      <c r="F73" s="31">
        <v>-1000000</v>
      </c>
      <c r="G73" s="31">
        <v>-1000000</v>
      </c>
      <c r="H73" s="31">
        <v>0</v>
      </c>
      <c r="I73" s="143" t="s">
        <v>1275</v>
      </c>
      <c r="J73" s="144"/>
    </row>
    <row r="74" spans="1:10" s="69" customFormat="1" ht="14.25" hidden="1" customHeight="1" x14ac:dyDescent="0.25">
      <c r="A74" s="1"/>
      <c r="B74" s="33" t="s">
        <v>824</v>
      </c>
      <c r="C74" s="30" t="s">
        <v>825</v>
      </c>
      <c r="D74" s="31">
        <v>-2280000</v>
      </c>
      <c r="E74" s="31">
        <v>-2280000</v>
      </c>
      <c r="F74" s="31">
        <v>0</v>
      </c>
      <c r="G74" s="31">
        <v>0</v>
      </c>
      <c r="H74" s="31">
        <v>0</v>
      </c>
      <c r="I74" s="143"/>
      <c r="J74" s="144"/>
    </row>
    <row r="75" spans="1:10" s="69" customFormat="1" ht="14.25" hidden="1" customHeight="1" x14ac:dyDescent="0.25">
      <c r="A75" s="1"/>
      <c r="B75" s="33" t="s">
        <v>826</v>
      </c>
      <c r="C75" s="30" t="s">
        <v>827</v>
      </c>
      <c r="D75" s="31">
        <v>1737000</v>
      </c>
      <c r="E75" s="31">
        <v>1738849.17</v>
      </c>
      <c r="F75" s="31">
        <v>0</v>
      </c>
      <c r="G75" s="31">
        <v>0</v>
      </c>
      <c r="H75" s="31">
        <v>0</v>
      </c>
      <c r="I75" s="143"/>
      <c r="J75" s="144"/>
    </row>
    <row r="76" spans="1:10" s="69" customFormat="1" ht="14.25" customHeight="1" x14ac:dyDescent="0.3">
      <c r="A76" s="1"/>
      <c r="B76" s="33" t="s">
        <v>828</v>
      </c>
      <c r="C76" s="30" t="s">
        <v>829</v>
      </c>
      <c r="D76" s="31">
        <v>-960000</v>
      </c>
      <c r="E76" s="31">
        <v>-960000</v>
      </c>
      <c r="F76" s="31">
        <v>-960000</v>
      </c>
      <c r="G76" s="31">
        <v>-960000</v>
      </c>
      <c r="H76" s="31">
        <v>0</v>
      </c>
      <c r="I76" s="143" t="s">
        <v>1277</v>
      </c>
      <c r="J76" s="144"/>
    </row>
    <row r="77" spans="1:10" s="69" customFormat="1" ht="14.25" hidden="1" customHeight="1" x14ac:dyDescent="0.25">
      <c r="A77" s="1"/>
      <c r="B77" s="33" t="s">
        <v>830</v>
      </c>
      <c r="C77" s="30" t="s">
        <v>831</v>
      </c>
      <c r="D77" s="31">
        <v>1327397</v>
      </c>
      <c r="E77" s="31">
        <v>1289375.3</v>
      </c>
      <c r="F77" s="31">
        <v>0</v>
      </c>
      <c r="G77" s="31">
        <v>0</v>
      </c>
      <c r="H77" s="31">
        <v>0</v>
      </c>
      <c r="I77" s="143"/>
      <c r="J77" s="144"/>
    </row>
    <row r="78" spans="1:10" s="69" customFormat="1" ht="14.25" customHeight="1" x14ac:dyDescent="0.3">
      <c r="A78" s="1"/>
      <c r="B78" s="33" t="s">
        <v>832</v>
      </c>
      <c r="C78" s="30" t="s">
        <v>1244</v>
      </c>
      <c r="D78" s="31">
        <v>-400000</v>
      </c>
      <c r="E78" s="31">
        <v>-400000</v>
      </c>
      <c r="F78" s="31">
        <v>-400000</v>
      </c>
      <c r="G78" s="31">
        <v>-400000</v>
      </c>
      <c r="H78" s="31">
        <v>0</v>
      </c>
      <c r="I78" s="143" t="s">
        <v>1278</v>
      </c>
      <c r="J78" s="144"/>
    </row>
    <row r="79" spans="1:10" s="69" customFormat="1" ht="14.25" hidden="1" customHeight="1" x14ac:dyDescent="0.25">
      <c r="A79" s="1"/>
      <c r="B79" s="29" t="s">
        <v>842</v>
      </c>
      <c r="C79" s="30" t="s">
        <v>843</v>
      </c>
      <c r="D79" s="31">
        <v>-118434</v>
      </c>
      <c r="E79" s="31">
        <v>-869269.33</v>
      </c>
      <c r="F79" s="31">
        <v>0</v>
      </c>
      <c r="G79" s="31">
        <v>0</v>
      </c>
      <c r="H79" s="31">
        <v>0</v>
      </c>
      <c r="I79" s="143"/>
      <c r="J79" s="144"/>
    </row>
    <row r="80" spans="1:10" s="69" customFormat="1" ht="14.25" hidden="1" customHeight="1" x14ac:dyDescent="0.25">
      <c r="A80" s="1"/>
      <c r="B80" s="33" t="s">
        <v>844</v>
      </c>
      <c r="C80" s="30" t="s">
        <v>845</v>
      </c>
      <c r="D80" s="31">
        <v>-560000</v>
      </c>
      <c r="E80" s="31">
        <v>-560000</v>
      </c>
      <c r="F80" s="31">
        <v>0</v>
      </c>
      <c r="G80" s="31">
        <v>0</v>
      </c>
      <c r="H80" s="31">
        <v>0</v>
      </c>
      <c r="I80" s="143"/>
      <c r="J80" s="144"/>
    </row>
    <row r="81" spans="1:10" s="69" customFormat="1" ht="14.25" hidden="1" customHeight="1" x14ac:dyDescent="0.25">
      <c r="A81" s="1"/>
      <c r="B81" s="33" t="s">
        <v>846</v>
      </c>
      <c r="C81" s="30" t="s">
        <v>847</v>
      </c>
      <c r="D81" s="31">
        <v>-560000</v>
      </c>
      <c r="E81" s="31">
        <v>-560000</v>
      </c>
      <c r="F81" s="31">
        <v>0</v>
      </c>
      <c r="G81" s="31">
        <v>0</v>
      </c>
      <c r="H81" s="31">
        <v>0</v>
      </c>
      <c r="I81" s="31"/>
      <c r="J81" s="96"/>
    </row>
    <row r="82" spans="1:10" s="69" customFormat="1" ht="14.25" hidden="1" customHeight="1" x14ac:dyDescent="0.25">
      <c r="A82" s="1"/>
      <c r="B82" s="29" t="s">
        <v>848</v>
      </c>
      <c r="C82" s="30" t="s">
        <v>849</v>
      </c>
      <c r="D82" s="31">
        <v>282600</v>
      </c>
      <c r="E82" s="31">
        <v>282568.15999999997</v>
      </c>
      <c r="F82" s="31">
        <v>0</v>
      </c>
      <c r="G82" s="31">
        <v>0</v>
      </c>
      <c r="H82" s="31">
        <v>0</v>
      </c>
      <c r="I82" s="31"/>
      <c r="J82" s="96"/>
    </row>
    <row r="83" spans="1:10" s="69" customFormat="1" ht="14.25" hidden="1" customHeight="1" x14ac:dyDescent="0.35">
      <c r="A83" s="1"/>
      <c r="B83" s="29" t="s">
        <v>850</v>
      </c>
      <c r="C83" s="30" t="s">
        <v>851</v>
      </c>
      <c r="D83" s="31">
        <v>240000</v>
      </c>
      <c r="E83" s="31">
        <v>238050</v>
      </c>
      <c r="F83" s="31">
        <v>0</v>
      </c>
      <c r="G83" s="31">
        <v>0</v>
      </c>
      <c r="H83" s="31">
        <v>0</v>
      </c>
      <c r="I83" s="31"/>
      <c r="J83" s="96"/>
    </row>
    <row r="84" spans="1:10" s="69" customFormat="1" ht="14.25" hidden="1" customHeight="1" x14ac:dyDescent="0.25">
      <c r="A84" s="1"/>
      <c r="B84" s="29" t="s">
        <v>852</v>
      </c>
      <c r="C84" s="30" t="s">
        <v>853</v>
      </c>
      <c r="D84" s="31">
        <v>235282</v>
      </c>
      <c r="E84" s="31">
        <v>231633.14</v>
      </c>
      <c r="F84" s="31">
        <v>0</v>
      </c>
      <c r="G84" s="31">
        <v>0</v>
      </c>
      <c r="H84" s="31">
        <v>0</v>
      </c>
      <c r="I84" s="31"/>
      <c r="J84" s="96"/>
    </row>
    <row r="85" spans="1:10" s="69" customFormat="1" ht="14.25" hidden="1" customHeight="1" x14ac:dyDescent="0.25">
      <c r="A85" s="1"/>
      <c r="B85" s="29" t="s">
        <v>854</v>
      </c>
      <c r="C85" s="30" t="s">
        <v>855</v>
      </c>
      <c r="D85" s="31">
        <v>450000</v>
      </c>
      <c r="E85" s="31">
        <v>444956.64</v>
      </c>
      <c r="F85" s="31">
        <v>0</v>
      </c>
      <c r="G85" s="31">
        <v>0</v>
      </c>
      <c r="H85" s="31">
        <v>0</v>
      </c>
      <c r="I85" s="31"/>
      <c r="J85" s="96"/>
    </row>
    <row r="86" spans="1:10" s="69" customFormat="1" ht="14.25" hidden="1" customHeight="1" x14ac:dyDescent="0.25">
      <c r="A86" s="1"/>
      <c r="B86" s="29" t="s">
        <v>856</v>
      </c>
      <c r="C86" s="30" t="s">
        <v>857</v>
      </c>
      <c r="D86" s="31">
        <v>51395727</v>
      </c>
      <c r="E86" s="31">
        <v>51395726.979999997</v>
      </c>
      <c r="F86" s="31">
        <v>0</v>
      </c>
      <c r="G86" s="31">
        <v>0</v>
      </c>
      <c r="H86" s="31">
        <v>0</v>
      </c>
      <c r="I86" s="31"/>
      <c r="J86" s="96"/>
    </row>
    <row r="87" spans="1:10" s="69" customFormat="1" ht="14.25" customHeight="1" x14ac:dyDescent="0.3">
      <c r="A87" s="1"/>
      <c r="B87" s="29" t="s">
        <v>858</v>
      </c>
      <c r="C87" s="30" t="s">
        <v>859</v>
      </c>
      <c r="D87" s="31">
        <v>42269296</v>
      </c>
      <c r="E87" s="31">
        <v>43083225.579999998</v>
      </c>
      <c r="F87" s="31">
        <v>855139</v>
      </c>
      <c r="G87" s="31">
        <v>855143.41</v>
      </c>
      <c r="H87" s="31">
        <v>-4.4100000000325963</v>
      </c>
      <c r="I87" s="143" t="s">
        <v>1275</v>
      </c>
      <c r="J87" s="144"/>
    </row>
    <row r="88" spans="1:10" s="69" customFormat="1" ht="14.25" customHeight="1" x14ac:dyDescent="0.3">
      <c r="A88" s="1"/>
      <c r="B88" s="29" t="s">
        <v>860</v>
      </c>
      <c r="C88" s="30" t="s">
        <v>861</v>
      </c>
      <c r="D88" s="31">
        <v>39474000</v>
      </c>
      <c r="E88" s="31">
        <v>36328532.659999996</v>
      </c>
      <c r="F88" s="31">
        <v>547563</v>
      </c>
      <c r="G88" s="31">
        <v>547561.96</v>
      </c>
      <c r="H88" s="31">
        <v>1.0400000000372529</v>
      </c>
      <c r="I88" s="143" t="s">
        <v>1277</v>
      </c>
      <c r="J88" s="144"/>
    </row>
    <row r="89" spans="1:10" s="69" customFormat="1" ht="14.25" customHeight="1" x14ac:dyDescent="0.3">
      <c r="A89" s="1"/>
      <c r="B89" s="29" t="s">
        <v>892</v>
      </c>
      <c r="C89" s="30" t="s">
        <v>893</v>
      </c>
      <c r="D89" s="31">
        <v>362000</v>
      </c>
      <c r="E89" s="31">
        <v>335210.34999999998</v>
      </c>
      <c r="F89" s="31">
        <v>26790</v>
      </c>
      <c r="G89" s="31">
        <v>0</v>
      </c>
      <c r="H89" s="31">
        <v>26790</v>
      </c>
      <c r="I89" s="143" t="s">
        <v>1279</v>
      </c>
      <c r="J89" s="144"/>
    </row>
    <row r="90" spans="1:10" s="69" customFormat="1" ht="14.25" customHeight="1" x14ac:dyDescent="0.3">
      <c r="A90" s="1"/>
      <c r="B90" s="33" t="s">
        <v>908</v>
      </c>
      <c r="C90" s="30" t="s">
        <v>909</v>
      </c>
      <c r="D90" s="31">
        <v>398300</v>
      </c>
      <c r="E90" s="31">
        <v>329814.33</v>
      </c>
      <c r="F90" s="31">
        <v>98150</v>
      </c>
      <c r="G90" s="31">
        <v>29664.799999999999</v>
      </c>
      <c r="H90" s="31">
        <v>68485.2</v>
      </c>
      <c r="I90" s="143" t="s">
        <v>1280</v>
      </c>
      <c r="J90" s="144"/>
    </row>
    <row r="91" spans="1:10" s="69" customFormat="1" ht="14.25" customHeight="1" x14ac:dyDescent="0.3">
      <c r="A91" s="1"/>
      <c r="B91" s="33" t="s">
        <v>910</v>
      </c>
      <c r="C91" s="30" t="s">
        <v>911</v>
      </c>
      <c r="D91" s="31">
        <v>50433</v>
      </c>
      <c r="E91" s="31">
        <v>50432.5</v>
      </c>
      <c r="F91" s="31">
        <v>8651</v>
      </c>
      <c r="G91" s="31">
        <v>8650</v>
      </c>
      <c r="H91" s="31">
        <v>1</v>
      </c>
      <c r="I91" s="143" t="s">
        <v>1281</v>
      </c>
      <c r="J91" s="144"/>
    </row>
    <row r="92" spans="1:10" s="69" customFormat="1" ht="14.25" customHeight="1" x14ac:dyDescent="0.3">
      <c r="A92" s="1"/>
      <c r="B92" s="33" t="s">
        <v>938</v>
      </c>
      <c r="C92" s="30" t="s">
        <v>939</v>
      </c>
      <c r="D92" s="31">
        <v>4300000</v>
      </c>
      <c r="E92" s="31">
        <v>4202309.0599999996</v>
      </c>
      <c r="F92" s="31">
        <v>4291863</v>
      </c>
      <c r="G92" s="31">
        <v>4194171.56</v>
      </c>
      <c r="H92" s="31">
        <v>97691.439999999944</v>
      </c>
      <c r="I92" s="143" t="s">
        <v>1282</v>
      </c>
      <c r="J92" s="144"/>
    </row>
    <row r="93" spans="1:10" s="69" customFormat="1" ht="14.25" customHeight="1" x14ac:dyDescent="0.3">
      <c r="A93" s="1"/>
      <c r="B93" s="37"/>
      <c r="C93" s="38"/>
      <c r="D93" s="54"/>
      <c r="E93" s="53"/>
      <c r="F93" s="54"/>
      <c r="G93" s="53"/>
      <c r="H93" s="54"/>
      <c r="I93" s="141"/>
      <c r="J93" s="142"/>
    </row>
    <row r="94" spans="1:10" s="69" customFormat="1" ht="14.25" customHeight="1" x14ac:dyDescent="0.3">
      <c r="A94" s="1"/>
      <c r="B94" s="112" t="s">
        <v>1163</v>
      </c>
      <c r="C94" s="42"/>
      <c r="D94" s="43">
        <f>SUM(D42:D93)</f>
        <v>245606382</v>
      </c>
      <c r="E94" s="44">
        <f>SUM(E42:E93)</f>
        <v>231983225.24000004</v>
      </c>
      <c r="F94" s="43">
        <f>SUM(F69:F92)</f>
        <v>1961446</v>
      </c>
      <c r="G94" s="44">
        <f t="shared" ref="G94:H94" si="4">SUM(G69:G92)</f>
        <v>1768474.5799999996</v>
      </c>
      <c r="H94" s="43">
        <f t="shared" si="4"/>
        <v>192971.41999999993</v>
      </c>
      <c r="I94" s="139"/>
      <c r="J94" s="140"/>
    </row>
    <row r="95" spans="1:10" ht="14.25" customHeight="1" x14ac:dyDescent="0.3"/>
    <row r="96" spans="1:10" ht="14.25" customHeight="1" x14ac:dyDescent="0.3">
      <c r="F96" s="113"/>
      <c r="G96" s="113"/>
      <c r="H96" s="113"/>
      <c r="I96" s="113"/>
    </row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7.25" customHeight="1" x14ac:dyDescent="0.3"/>
    <row r="102" ht="17.25" customHeight="1" x14ac:dyDescent="0.3"/>
    <row r="103" ht="17.25" customHeight="1" x14ac:dyDescent="0.3"/>
    <row r="104" ht="17.25" customHeight="1" x14ac:dyDescent="0.3"/>
    <row r="105" ht="17.25" customHeight="1" x14ac:dyDescent="0.3"/>
    <row r="106" ht="17.25" customHeight="1" x14ac:dyDescent="0.3"/>
    <row r="107" ht="17.25" customHeight="1" x14ac:dyDescent="0.3"/>
  </sheetData>
  <mergeCells count="23">
    <mergeCell ref="I71:J71"/>
    <mergeCell ref="I66:J66"/>
    <mergeCell ref="I67:J67"/>
    <mergeCell ref="I68:J68"/>
    <mergeCell ref="I69:J69"/>
    <mergeCell ref="I70:J70"/>
    <mergeCell ref="I88:J88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7:J87"/>
    <mergeCell ref="I89:J89"/>
    <mergeCell ref="I90:J90"/>
    <mergeCell ref="I91:J91"/>
    <mergeCell ref="I92:J92"/>
    <mergeCell ref="I94:J94"/>
    <mergeCell ref="I93:J93"/>
  </mergeCells>
  <pageMargins left="0.51181102362204722" right="0.51181102362204722" top="0.74803149606299213" bottom="0.74803149606299213" header="0.31496062992125984" footer="0.31496062992125984"/>
  <pageSetup paperSize="9" fitToWidth="0" orientation="landscape" r:id="rId1"/>
  <headerFooter>
    <oddFooter>&amp;LDok. 10143-15</oddFooter>
  </headerFooter>
  <rowBreaks count="1" manualBreakCount="1">
    <brk id="62" max="16383" man="1"/>
  </rowBreaks>
  <ignoredErrors>
    <ignoredError sqref="F94:H9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B1" workbookViewId="0">
      <selection activeCell="I4" sqref="I4:J37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hidden="1" customWidth="1"/>
    <col min="6" max="6" width="9.5546875" customWidth="1"/>
    <col min="7" max="7" width="10" customWidth="1"/>
    <col min="8" max="8" width="9.5546875" customWidth="1"/>
    <col min="9" max="9" width="10.44140625" customWidth="1"/>
    <col min="10" max="10" width="28.44140625" customWidth="1"/>
  </cols>
  <sheetData>
    <row r="1" spans="1:10" x14ac:dyDescent="0.3">
      <c r="A1" s="3"/>
      <c r="B1" s="2" t="s">
        <v>1</v>
      </c>
    </row>
    <row r="2" spans="1:10" x14ac:dyDescent="0.3">
      <c r="A2" s="3"/>
      <c r="B2" s="114" t="s">
        <v>1178</v>
      </c>
    </row>
    <row r="4" spans="1:10" x14ac:dyDescent="0.3">
      <c r="A4" s="6"/>
      <c r="B4" s="6"/>
      <c r="C4" s="7" t="s">
        <v>958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149" t="s">
        <v>1254</v>
      </c>
      <c r="J4" s="150"/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147" t="s">
        <v>1255</v>
      </c>
      <c r="J5" s="148"/>
    </row>
    <row r="6" spans="1:10" x14ac:dyDescent="0.3">
      <c r="A6" s="13"/>
      <c r="B6" s="13"/>
      <c r="C6" s="14" t="s">
        <v>959</v>
      </c>
      <c r="D6" s="26" t="s">
        <v>1176</v>
      </c>
      <c r="E6" s="17" t="s">
        <v>1176</v>
      </c>
      <c r="F6" s="26">
        <v>2014</v>
      </c>
      <c r="G6" s="17"/>
      <c r="H6" s="27"/>
      <c r="I6" s="145"/>
      <c r="J6" s="146"/>
    </row>
    <row r="7" spans="1:10" ht="14.25" customHeight="1" x14ac:dyDescent="0.3">
      <c r="A7" s="30"/>
      <c r="B7" s="57" t="s">
        <v>960</v>
      </c>
      <c r="C7" s="30" t="s">
        <v>961</v>
      </c>
      <c r="D7" s="31">
        <v>-50000000</v>
      </c>
      <c r="E7" s="31">
        <v>-220135.4</v>
      </c>
      <c r="F7" s="31">
        <v>-5000000</v>
      </c>
      <c r="G7" s="31">
        <v>-328653.84000000003</v>
      </c>
      <c r="H7" s="31">
        <f t="shared" ref="H7:H35" si="0">SUM(F7-G7)</f>
        <v>-4671346.16</v>
      </c>
      <c r="I7" s="143"/>
      <c r="J7" s="144"/>
    </row>
    <row r="8" spans="1:10" ht="14.25" hidden="1" customHeight="1" x14ac:dyDescent="0.25">
      <c r="A8" s="30"/>
      <c r="B8" s="57" t="s">
        <v>962</v>
      </c>
      <c r="C8" s="30" t="s">
        <v>963</v>
      </c>
      <c r="D8" s="31">
        <v>0</v>
      </c>
      <c r="E8" s="31">
        <v>-4506076.91</v>
      </c>
      <c r="F8" s="31">
        <v>0</v>
      </c>
      <c r="G8" s="31">
        <v>0</v>
      </c>
      <c r="H8" s="31">
        <f t="shared" si="0"/>
        <v>0</v>
      </c>
      <c r="I8" s="143"/>
      <c r="J8" s="144"/>
    </row>
    <row r="9" spans="1:10" ht="14.25" hidden="1" customHeight="1" x14ac:dyDescent="0.25">
      <c r="A9" s="30"/>
      <c r="B9" s="57" t="s">
        <v>964</v>
      </c>
      <c r="C9" s="30" t="s">
        <v>965</v>
      </c>
      <c r="D9" s="31">
        <v>0</v>
      </c>
      <c r="E9" s="31">
        <v>-1000</v>
      </c>
      <c r="F9" s="31">
        <v>0</v>
      </c>
      <c r="G9" s="31">
        <v>0</v>
      </c>
      <c r="H9" s="31">
        <f t="shared" si="0"/>
        <v>0</v>
      </c>
      <c r="I9" s="143"/>
      <c r="J9" s="144"/>
    </row>
    <row r="10" spans="1:10" ht="14.25" hidden="1" customHeight="1" x14ac:dyDescent="0.25">
      <c r="A10" s="30"/>
      <c r="B10" s="57" t="s">
        <v>966</v>
      </c>
      <c r="C10" s="30" t="s">
        <v>967</v>
      </c>
      <c r="D10" s="31">
        <v>0</v>
      </c>
      <c r="E10" s="31">
        <v>-60060</v>
      </c>
      <c r="F10" s="31">
        <v>0</v>
      </c>
      <c r="G10" s="31">
        <v>0</v>
      </c>
      <c r="H10" s="31">
        <f t="shared" si="0"/>
        <v>0</v>
      </c>
      <c r="I10" s="143"/>
      <c r="J10" s="144"/>
    </row>
    <row r="11" spans="1:10" ht="14.25" hidden="1" customHeight="1" x14ac:dyDescent="0.25">
      <c r="A11" s="30"/>
      <c r="B11" s="57" t="s">
        <v>968</v>
      </c>
      <c r="C11" s="30" t="s">
        <v>969</v>
      </c>
      <c r="D11" s="31">
        <v>0</v>
      </c>
      <c r="E11" s="31">
        <v>-645507</v>
      </c>
      <c r="F11" s="31">
        <v>0</v>
      </c>
      <c r="G11" s="31">
        <v>0</v>
      </c>
      <c r="H11" s="31">
        <f t="shared" si="0"/>
        <v>0</v>
      </c>
      <c r="I11" s="143"/>
      <c r="J11" s="144"/>
    </row>
    <row r="12" spans="1:10" ht="14.25" hidden="1" customHeight="1" x14ac:dyDescent="0.25">
      <c r="A12" s="30"/>
      <c r="B12" s="57" t="s">
        <v>970</v>
      </c>
      <c r="C12" s="58" t="s">
        <v>971</v>
      </c>
      <c r="D12" s="31">
        <v>0</v>
      </c>
      <c r="E12" s="31">
        <v>-140322</v>
      </c>
      <c r="F12" s="31">
        <v>0</v>
      </c>
      <c r="G12" s="31">
        <v>0</v>
      </c>
      <c r="H12" s="31">
        <f t="shared" si="0"/>
        <v>0</v>
      </c>
      <c r="I12" s="143"/>
      <c r="J12" s="144"/>
    </row>
    <row r="13" spans="1:10" ht="14.25" hidden="1" customHeight="1" x14ac:dyDescent="0.25">
      <c r="A13" s="30"/>
      <c r="B13" s="57" t="s">
        <v>972</v>
      </c>
      <c r="C13" s="30" t="s">
        <v>973</v>
      </c>
      <c r="D13" s="31">
        <v>0</v>
      </c>
      <c r="E13" s="31">
        <v>-649625.97</v>
      </c>
      <c r="F13" s="31">
        <v>0</v>
      </c>
      <c r="G13" s="31">
        <v>0</v>
      </c>
      <c r="H13" s="31">
        <f t="shared" si="0"/>
        <v>0</v>
      </c>
      <c r="I13" s="143"/>
      <c r="J13" s="144"/>
    </row>
    <row r="14" spans="1:10" ht="14.25" hidden="1" customHeight="1" x14ac:dyDescent="0.25">
      <c r="A14" s="30"/>
      <c r="B14" s="57" t="s">
        <v>974</v>
      </c>
      <c r="C14" s="30" t="s">
        <v>975</v>
      </c>
      <c r="D14" s="31">
        <v>0</v>
      </c>
      <c r="E14" s="31">
        <v>-250680.75</v>
      </c>
      <c r="F14" s="31">
        <v>0</v>
      </c>
      <c r="G14" s="31">
        <v>0</v>
      </c>
      <c r="H14" s="31">
        <f t="shared" si="0"/>
        <v>0</v>
      </c>
      <c r="I14" s="143"/>
      <c r="J14" s="144"/>
    </row>
    <row r="15" spans="1:10" ht="14.25" customHeight="1" x14ac:dyDescent="0.3">
      <c r="A15" s="30"/>
      <c r="B15" s="57" t="s">
        <v>976</v>
      </c>
      <c r="C15" s="30" t="s">
        <v>977</v>
      </c>
      <c r="D15" s="31">
        <v>0</v>
      </c>
      <c r="E15" s="31">
        <v>-808508.15</v>
      </c>
      <c r="F15" s="31">
        <v>0</v>
      </c>
      <c r="G15" s="31">
        <v>146569.07999999999</v>
      </c>
      <c r="H15" s="31">
        <f t="shared" si="0"/>
        <v>-146569.07999999999</v>
      </c>
      <c r="I15" s="143"/>
      <c r="J15" s="144"/>
    </row>
    <row r="16" spans="1:10" ht="14.25" hidden="1" customHeight="1" x14ac:dyDescent="0.25">
      <c r="A16" s="30"/>
      <c r="B16" s="57" t="s">
        <v>978</v>
      </c>
      <c r="C16" s="30" t="s">
        <v>979</v>
      </c>
      <c r="D16" s="31">
        <v>0</v>
      </c>
      <c r="E16" s="31">
        <v>-2381550.79</v>
      </c>
      <c r="F16" s="31">
        <v>0</v>
      </c>
      <c r="G16" s="31">
        <v>0</v>
      </c>
      <c r="H16" s="31">
        <f t="shared" si="0"/>
        <v>0</v>
      </c>
      <c r="I16" s="143"/>
      <c r="J16" s="144"/>
    </row>
    <row r="17" spans="1:10" ht="14.25" customHeight="1" x14ac:dyDescent="0.3">
      <c r="A17" s="30"/>
      <c r="B17" s="57" t="s">
        <v>980</v>
      </c>
      <c r="C17" s="30" t="s">
        <v>1211</v>
      </c>
      <c r="D17" s="31">
        <v>0</v>
      </c>
      <c r="E17" s="31">
        <v>-1212639.56</v>
      </c>
      <c r="F17" s="31">
        <v>0</v>
      </c>
      <c r="G17" s="31">
        <v>-1222299.56</v>
      </c>
      <c r="H17" s="31">
        <f t="shared" si="0"/>
        <v>1222299.56</v>
      </c>
      <c r="I17" s="143"/>
      <c r="J17" s="144"/>
    </row>
    <row r="18" spans="1:10" ht="14.25" hidden="1" customHeight="1" x14ac:dyDescent="0.25">
      <c r="A18" s="30"/>
      <c r="B18" s="57" t="s">
        <v>981</v>
      </c>
      <c r="C18" s="30" t="s">
        <v>982</v>
      </c>
      <c r="D18" s="31">
        <v>0</v>
      </c>
      <c r="E18" s="31">
        <v>-1312995.7</v>
      </c>
      <c r="F18" s="31">
        <v>0</v>
      </c>
      <c r="G18" s="31">
        <v>0</v>
      </c>
      <c r="H18" s="31">
        <f t="shared" si="0"/>
        <v>0</v>
      </c>
      <c r="I18" s="143"/>
      <c r="J18" s="144"/>
    </row>
    <row r="19" spans="1:10" ht="14.25" hidden="1" customHeight="1" x14ac:dyDescent="0.25">
      <c r="A19" s="30"/>
      <c r="B19" s="57" t="s">
        <v>983</v>
      </c>
      <c r="C19" s="30" t="s">
        <v>984</v>
      </c>
      <c r="D19" s="31">
        <v>0</v>
      </c>
      <c r="E19" s="31">
        <v>-108383.7</v>
      </c>
      <c r="F19" s="31">
        <v>0</v>
      </c>
      <c r="G19" s="31">
        <v>0</v>
      </c>
      <c r="H19" s="31">
        <f t="shared" si="0"/>
        <v>0</v>
      </c>
      <c r="I19" s="143"/>
      <c r="J19" s="144"/>
    </row>
    <row r="20" spans="1:10" ht="14.25" hidden="1" customHeight="1" x14ac:dyDescent="0.25">
      <c r="A20" s="30"/>
      <c r="B20" s="57" t="s">
        <v>985</v>
      </c>
      <c r="C20" s="30" t="s">
        <v>986</v>
      </c>
      <c r="D20" s="31">
        <v>0</v>
      </c>
      <c r="E20" s="31">
        <v>-301548</v>
      </c>
      <c r="F20" s="31">
        <v>0</v>
      </c>
      <c r="G20" s="31">
        <v>0</v>
      </c>
      <c r="H20" s="31">
        <f t="shared" si="0"/>
        <v>0</v>
      </c>
      <c r="I20" s="143"/>
      <c r="J20" s="144"/>
    </row>
    <row r="21" spans="1:10" ht="14.25" hidden="1" customHeight="1" x14ac:dyDescent="0.25">
      <c r="A21" s="30"/>
      <c r="B21" s="57" t="s">
        <v>987</v>
      </c>
      <c r="C21" s="30" t="s">
        <v>988</v>
      </c>
      <c r="D21" s="31">
        <v>0</v>
      </c>
      <c r="E21" s="31">
        <v>-194650.58</v>
      </c>
      <c r="F21" s="31">
        <v>0</v>
      </c>
      <c r="G21" s="31">
        <v>0</v>
      </c>
      <c r="H21" s="31">
        <f t="shared" si="0"/>
        <v>0</v>
      </c>
      <c r="I21" s="143"/>
      <c r="J21" s="144"/>
    </row>
    <row r="22" spans="1:10" ht="14.25" customHeight="1" x14ac:dyDescent="0.3">
      <c r="A22" s="30"/>
      <c r="B22" s="57" t="s">
        <v>989</v>
      </c>
      <c r="C22" s="30" t="s">
        <v>990</v>
      </c>
      <c r="D22" s="31">
        <v>0</v>
      </c>
      <c r="E22" s="31">
        <v>-3241872.21</v>
      </c>
      <c r="F22" s="31">
        <v>0</v>
      </c>
      <c r="G22" s="31">
        <v>294398.59000000003</v>
      </c>
      <c r="H22" s="31">
        <f t="shared" si="0"/>
        <v>-294398.59000000003</v>
      </c>
      <c r="I22" s="143"/>
      <c r="J22" s="144"/>
    </row>
    <row r="23" spans="1:10" ht="14.25" hidden="1" customHeight="1" x14ac:dyDescent="0.25">
      <c r="A23" s="30"/>
      <c r="B23" s="57" t="s">
        <v>991</v>
      </c>
      <c r="C23" s="30" t="s">
        <v>992</v>
      </c>
      <c r="D23" s="31">
        <v>0</v>
      </c>
      <c r="E23" s="31">
        <v>-184710.37</v>
      </c>
      <c r="F23" s="31">
        <v>0</v>
      </c>
      <c r="G23" s="31">
        <v>0</v>
      </c>
      <c r="H23" s="31">
        <f t="shared" si="0"/>
        <v>0</v>
      </c>
      <c r="I23" s="143"/>
      <c r="J23" s="144"/>
    </row>
    <row r="24" spans="1:10" ht="14.25" hidden="1" customHeight="1" x14ac:dyDescent="0.25">
      <c r="A24" s="30"/>
      <c r="B24" s="57" t="s">
        <v>993</v>
      </c>
      <c r="C24" s="30" t="s">
        <v>994</v>
      </c>
      <c r="D24" s="31">
        <v>0</v>
      </c>
      <c r="E24" s="31">
        <v>-101830</v>
      </c>
      <c r="F24" s="31">
        <v>0</v>
      </c>
      <c r="G24" s="31">
        <v>0</v>
      </c>
      <c r="H24" s="31">
        <f t="shared" si="0"/>
        <v>0</v>
      </c>
      <c r="I24" s="143"/>
      <c r="J24" s="144"/>
    </row>
    <row r="25" spans="1:10" ht="14.25" customHeight="1" x14ac:dyDescent="0.25">
      <c r="A25" s="30"/>
      <c r="B25" s="57" t="s">
        <v>995</v>
      </c>
      <c r="C25" s="30" t="s">
        <v>996</v>
      </c>
      <c r="D25" s="31">
        <v>0</v>
      </c>
      <c r="E25" s="31">
        <v>-1152432.99</v>
      </c>
      <c r="F25" s="31">
        <v>0</v>
      </c>
      <c r="G25" s="31">
        <v>-180544.99</v>
      </c>
      <c r="H25" s="31">
        <f t="shared" si="0"/>
        <v>180544.99</v>
      </c>
      <c r="I25" s="143"/>
      <c r="J25" s="144"/>
    </row>
    <row r="26" spans="1:10" ht="14.25" customHeight="1" x14ac:dyDescent="0.25">
      <c r="A26" s="30"/>
      <c r="B26" s="57" t="s">
        <v>997</v>
      </c>
      <c r="C26" s="30" t="s">
        <v>998</v>
      </c>
      <c r="D26" s="31">
        <v>0</v>
      </c>
      <c r="E26" s="31">
        <v>-448409.45</v>
      </c>
      <c r="F26" s="31">
        <v>0</v>
      </c>
      <c r="G26" s="31">
        <v>-200719.05</v>
      </c>
      <c r="H26" s="31">
        <f t="shared" si="0"/>
        <v>200719.05</v>
      </c>
      <c r="I26" s="143"/>
      <c r="J26" s="144"/>
    </row>
    <row r="27" spans="1:10" ht="14.25" hidden="1" customHeight="1" x14ac:dyDescent="0.25">
      <c r="A27" s="30"/>
      <c r="B27" s="57" t="s">
        <v>999</v>
      </c>
      <c r="C27" s="30" t="s">
        <v>1000</v>
      </c>
      <c r="D27" s="31">
        <v>0</v>
      </c>
      <c r="E27" s="31">
        <v>-793165.97</v>
      </c>
      <c r="F27" s="31">
        <v>0</v>
      </c>
      <c r="G27" s="31">
        <v>0</v>
      </c>
      <c r="H27" s="31">
        <f t="shared" si="0"/>
        <v>0</v>
      </c>
      <c r="I27" s="143"/>
      <c r="J27" s="144"/>
    </row>
    <row r="28" spans="1:10" ht="14.25" hidden="1" customHeight="1" x14ac:dyDescent="0.25">
      <c r="A28" s="30"/>
      <c r="B28" s="57" t="s">
        <v>1001</v>
      </c>
      <c r="C28" s="30" t="s">
        <v>1002</v>
      </c>
      <c r="D28" s="31">
        <v>0</v>
      </c>
      <c r="E28" s="31">
        <v>-1073484.76</v>
      </c>
      <c r="F28" s="31">
        <v>0</v>
      </c>
      <c r="G28" s="31">
        <v>0</v>
      </c>
      <c r="H28" s="31">
        <f t="shared" si="0"/>
        <v>0</v>
      </c>
      <c r="I28" s="143"/>
      <c r="J28" s="144"/>
    </row>
    <row r="29" spans="1:10" ht="14.25" hidden="1" customHeight="1" x14ac:dyDescent="0.25">
      <c r="A29" s="30"/>
      <c r="B29" s="57" t="s">
        <v>1003</v>
      </c>
      <c r="C29" s="30" t="s">
        <v>1004</v>
      </c>
      <c r="D29" s="31">
        <v>0</v>
      </c>
      <c r="E29" s="31">
        <v>-50000</v>
      </c>
      <c r="F29" s="31">
        <v>0</v>
      </c>
      <c r="G29" s="31">
        <v>0</v>
      </c>
      <c r="H29" s="31">
        <f t="shared" si="0"/>
        <v>0</v>
      </c>
      <c r="I29" s="143"/>
      <c r="J29" s="144"/>
    </row>
    <row r="30" spans="1:10" ht="14.25" hidden="1" customHeight="1" x14ac:dyDescent="0.25">
      <c r="A30" s="30"/>
      <c r="B30" s="57" t="s">
        <v>1005</v>
      </c>
      <c r="C30" s="30" t="s">
        <v>1006</v>
      </c>
      <c r="D30" s="31">
        <v>0</v>
      </c>
      <c r="E30" s="31">
        <v>-11803545.6</v>
      </c>
      <c r="F30" s="31">
        <v>0</v>
      </c>
      <c r="G30" s="31">
        <v>0</v>
      </c>
      <c r="H30" s="31">
        <f t="shared" si="0"/>
        <v>0</v>
      </c>
      <c r="I30" s="143"/>
      <c r="J30" s="144"/>
    </row>
    <row r="31" spans="1:10" ht="14.25" hidden="1" customHeight="1" x14ac:dyDescent="0.25">
      <c r="A31" s="30"/>
      <c r="B31" s="57" t="s">
        <v>1007</v>
      </c>
      <c r="C31" s="30" t="s">
        <v>1008</v>
      </c>
      <c r="D31" s="31">
        <v>0</v>
      </c>
      <c r="E31" s="31">
        <v>-87472</v>
      </c>
      <c r="F31" s="31">
        <v>0</v>
      </c>
      <c r="G31" s="31">
        <v>0</v>
      </c>
      <c r="H31" s="31">
        <f t="shared" si="0"/>
        <v>0</v>
      </c>
      <c r="I31" s="143"/>
      <c r="J31" s="144"/>
    </row>
    <row r="32" spans="1:10" ht="14.25" hidden="1" customHeight="1" x14ac:dyDescent="0.25">
      <c r="A32" s="30"/>
      <c r="B32" s="57" t="s">
        <v>1009</v>
      </c>
      <c r="C32" s="30" t="s">
        <v>1010</v>
      </c>
      <c r="D32" s="31">
        <v>0</v>
      </c>
      <c r="E32" s="31">
        <v>-312500</v>
      </c>
      <c r="F32" s="31">
        <v>0</v>
      </c>
      <c r="G32" s="31">
        <v>0</v>
      </c>
      <c r="H32" s="31">
        <f t="shared" si="0"/>
        <v>0</v>
      </c>
      <c r="I32" s="143"/>
      <c r="J32" s="144"/>
    </row>
    <row r="33" spans="1:10" ht="14.25" hidden="1" customHeight="1" x14ac:dyDescent="0.25">
      <c r="A33" s="30"/>
      <c r="B33" s="57" t="s">
        <v>1011</v>
      </c>
      <c r="C33" s="30" t="s">
        <v>1012</v>
      </c>
      <c r="D33" s="31">
        <v>0</v>
      </c>
      <c r="E33" s="31">
        <v>-1947551.52</v>
      </c>
      <c r="F33" s="31">
        <v>0</v>
      </c>
      <c r="G33" s="31">
        <v>0</v>
      </c>
      <c r="H33" s="31">
        <f t="shared" si="0"/>
        <v>0</v>
      </c>
      <c r="I33" s="143"/>
      <c r="J33" s="144"/>
    </row>
    <row r="34" spans="1:10" ht="14.25" hidden="1" customHeight="1" x14ac:dyDescent="0.25">
      <c r="A34" s="30"/>
      <c r="B34" s="57" t="s">
        <v>1013</v>
      </c>
      <c r="C34" s="30" t="s">
        <v>1014</v>
      </c>
      <c r="D34" s="31">
        <v>0</v>
      </c>
      <c r="E34" s="31">
        <v>-378232.25</v>
      </c>
      <c r="F34" s="31">
        <v>0</v>
      </c>
      <c r="G34" s="31">
        <v>0</v>
      </c>
      <c r="H34" s="31">
        <f t="shared" si="0"/>
        <v>0</v>
      </c>
      <c r="I34" s="143"/>
      <c r="J34" s="144"/>
    </row>
    <row r="35" spans="1:10" ht="14.25" hidden="1" customHeight="1" x14ac:dyDescent="0.25">
      <c r="A35" s="30"/>
      <c r="B35" s="57" t="s">
        <v>1015</v>
      </c>
      <c r="C35" s="30" t="s">
        <v>1016</v>
      </c>
      <c r="D35" s="31">
        <v>0</v>
      </c>
      <c r="E35" s="31">
        <v>-494518.37</v>
      </c>
      <c r="F35" s="31">
        <v>0</v>
      </c>
      <c r="G35" s="31">
        <v>0</v>
      </c>
      <c r="H35" s="31">
        <f t="shared" si="0"/>
        <v>0</v>
      </c>
      <c r="I35" s="143"/>
      <c r="J35" s="144"/>
    </row>
    <row r="36" spans="1:10" ht="14.25" hidden="1" customHeight="1" x14ac:dyDescent="0.25">
      <c r="A36" s="30"/>
      <c r="B36" s="57" t="s">
        <v>1017</v>
      </c>
      <c r="C36" s="30"/>
      <c r="D36" s="31"/>
      <c r="E36" s="31"/>
      <c r="F36" s="31"/>
      <c r="G36" s="31"/>
      <c r="H36" s="31"/>
      <c r="I36" s="143"/>
      <c r="J36" s="144"/>
    </row>
    <row r="37" spans="1:10" ht="14.25" customHeight="1" x14ac:dyDescent="0.25">
      <c r="A37" s="30"/>
      <c r="B37" s="57" t="s">
        <v>1018</v>
      </c>
      <c r="C37" s="30" t="s">
        <v>1019</v>
      </c>
      <c r="D37" s="31">
        <v>0</v>
      </c>
      <c r="E37" s="31">
        <v>49605.89</v>
      </c>
      <c r="F37" s="31">
        <v>0</v>
      </c>
      <c r="G37" s="31">
        <v>61806.18</v>
      </c>
      <c r="H37" s="31">
        <f t="shared" ref="H37:H76" si="1">SUM(F37-G37)</f>
        <v>-61806.18</v>
      </c>
      <c r="I37" s="143"/>
      <c r="J37" s="144"/>
    </row>
    <row r="38" spans="1:10" ht="14.25" hidden="1" customHeight="1" x14ac:dyDescent="0.25">
      <c r="A38" s="30"/>
      <c r="B38" s="57" t="s">
        <v>1020</v>
      </c>
      <c r="C38" s="30" t="s">
        <v>1021</v>
      </c>
      <c r="D38" s="31">
        <v>0</v>
      </c>
      <c r="E38" s="31">
        <v>-56628</v>
      </c>
      <c r="F38" s="31">
        <v>0</v>
      </c>
      <c r="G38" s="31">
        <v>0</v>
      </c>
      <c r="H38" s="31">
        <f t="shared" si="1"/>
        <v>0</v>
      </c>
      <c r="I38" s="143"/>
      <c r="J38" s="144"/>
    </row>
    <row r="39" spans="1:10" ht="14.25" hidden="1" customHeight="1" x14ac:dyDescent="0.25">
      <c r="A39" s="30"/>
      <c r="B39" s="57" t="s">
        <v>1022</v>
      </c>
      <c r="C39" s="30" t="s">
        <v>1023</v>
      </c>
      <c r="D39" s="31">
        <v>0</v>
      </c>
      <c r="E39" s="31">
        <v>-111202.25</v>
      </c>
      <c r="F39" s="31">
        <v>0</v>
      </c>
      <c r="G39" s="31">
        <v>0</v>
      </c>
      <c r="H39" s="31">
        <f t="shared" si="1"/>
        <v>0</v>
      </c>
      <c r="I39" s="143"/>
      <c r="J39" s="144"/>
    </row>
    <row r="40" spans="1:10" ht="14.25" hidden="1" customHeight="1" x14ac:dyDescent="0.25">
      <c r="A40" s="30"/>
      <c r="B40" s="57" t="s">
        <v>1024</v>
      </c>
      <c r="C40" s="30" t="s">
        <v>1025</v>
      </c>
      <c r="D40" s="31">
        <v>0</v>
      </c>
      <c r="E40" s="31">
        <v>-1953321.45</v>
      </c>
      <c r="F40" s="31">
        <v>0</v>
      </c>
      <c r="G40" s="31">
        <v>0</v>
      </c>
      <c r="H40" s="31">
        <f t="shared" si="1"/>
        <v>0</v>
      </c>
      <c r="I40" s="143"/>
      <c r="J40" s="144"/>
    </row>
    <row r="41" spans="1:10" ht="14.25" hidden="1" customHeight="1" x14ac:dyDescent="0.25">
      <c r="A41" s="30"/>
      <c r="B41" s="57" t="s">
        <v>1026</v>
      </c>
      <c r="C41" s="30" t="s">
        <v>1027</v>
      </c>
      <c r="D41" s="31">
        <v>0</v>
      </c>
      <c r="E41" s="31">
        <v>-258814.81</v>
      </c>
      <c r="F41" s="31">
        <v>0</v>
      </c>
      <c r="G41" s="31">
        <v>0</v>
      </c>
      <c r="H41" s="31">
        <f t="shared" si="1"/>
        <v>0</v>
      </c>
      <c r="I41" s="143"/>
      <c r="J41" s="144"/>
    </row>
    <row r="42" spans="1:10" ht="14.25" hidden="1" customHeight="1" x14ac:dyDescent="0.3">
      <c r="A42" s="30"/>
      <c r="B42" s="57" t="s">
        <v>1028</v>
      </c>
      <c r="C42" s="30" t="s">
        <v>1029</v>
      </c>
      <c r="D42" s="31">
        <v>0</v>
      </c>
      <c r="E42" s="31">
        <v>0.05</v>
      </c>
      <c r="F42" s="31">
        <v>0</v>
      </c>
      <c r="G42" s="31">
        <v>0</v>
      </c>
      <c r="H42" s="31">
        <f t="shared" si="1"/>
        <v>0</v>
      </c>
      <c r="I42" s="31"/>
      <c r="J42" s="32"/>
    </row>
    <row r="43" spans="1:10" ht="14.25" hidden="1" customHeight="1" x14ac:dyDescent="0.3">
      <c r="A43" s="30"/>
      <c r="B43" s="57" t="s">
        <v>1030</v>
      </c>
      <c r="C43" s="30" t="s">
        <v>1031</v>
      </c>
      <c r="D43" s="31">
        <v>0</v>
      </c>
      <c r="E43" s="31">
        <v>-156022.1</v>
      </c>
      <c r="F43" s="31">
        <v>0</v>
      </c>
      <c r="G43" s="31">
        <v>0</v>
      </c>
      <c r="H43" s="31">
        <f t="shared" si="1"/>
        <v>0</v>
      </c>
      <c r="I43" s="31"/>
      <c r="J43" s="32"/>
    </row>
    <row r="44" spans="1:10" ht="14.25" hidden="1" customHeight="1" x14ac:dyDescent="0.25">
      <c r="A44" s="30"/>
      <c r="B44" s="57" t="s">
        <v>1032</v>
      </c>
      <c r="C44" s="30" t="s">
        <v>1033</v>
      </c>
      <c r="D44" s="31">
        <v>0</v>
      </c>
      <c r="E44" s="31">
        <v>-177844.64</v>
      </c>
      <c r="F44" s="31">
        <v>0</v>
      </c>
      <c r="G44" s="31">
        <v>0</v>
      </c>
      <c r="H44" s="31">
        <f t="shared" si="1"/>
        <v>0</v>
      </c>
      <c r="I44" s="31"/>
      <c r="J44" s="32"/>
    </row>
    <row r="45" spans="1:10" ht="14.25" hidden="1" customHeight="1" x14ac:dyDescent="0.3">
      <c r="A45" s="30"/>
      <c r="B45" s="57" t="s">
        <v>1034</v>
      </c>
      <c r="C45" s="30" t="s">
        <v>1035</v>
      </c>
      <c r="D45" s="31">
        <v>0</v>
      </c>
      <c r="E45" s="31">
        <v>0</v>
      </c>
      <c r="F45" s="31">
        <v>0</v>
      </c>
      <c r="G45" s="31">
        <v>0</v>
      </c>
      <c r="H45" s="31">
        <f t="shared" si="1"/>
        <v>0</v>
      </c>
      <c r="I45" s="31"/>
      <c r="J45" s="32"/>
    </row>
    <row r="46" spans="1:10" ht="14.25" customHeight="1" x14ac:dyDescent="0.3">
      <c r="A46" s="30"/>
      <c r="B46" s="57" t="s">
        <v>1036</v>
      </c>
      <c r="C46" s="30" t="s">
        <v>1037</v>
      </c>
      <c r="D46" s="31">
        <v>0</v>
      </c>
      <c r="E46" s="31">
        <v>-1855056.82</v>
      </c>
      <c r="F46" s="31">
        <v>0</v>
      </c>
      <c r="G46" s="31">
        <v>3860</v>
      </c>
      <c r="H46" s="31">
        <f t="shared" si="1"/>
        <v>-3860</v>
      </c>
      <c r="I46" s="143"/>
      <c r="J46" s="144"/>
    </row>
    <row r="47" spans="1:10" ht="14.25" hidden="1" customHeight="1" x14ac:dyDescent="0.25">
      <c r="A47" s="30"/>
      <c r="B47" s="57" t="s">
        <v>1038</v>
      </c>
      <c r="C47" s="30" t="s">
        <v>1039</v>
      </c>
      <c r="D47" s="31">
        <v>0</v>
      </c>
      <c r="E47" s="31">
        <v>-155118.20000000001</v>
      </c>
      <c r="F47" s="31">
        <v>0</v>
      </c>
      <c r="G47" s="31">
        <v>0</v>
      </c>
      <c r="H47" s="31">
        <f t="shared" si="1"/>
        <v>0</v>
      </c>
      <c r="I47" s="143"/>
      <c r="J47" s="144"/>
    </row>
    <row r="48" spans="1:10" ht="14.25" hidden="1" customHeight="1" x14ac:dyDescent="0.25">
      <c r="A48" s="30"/>
      <c r="B48" s="57" t="s">
        <v>1040</v>
      </c>
      <c r="C48" s="30" t="s">
        <v>1041</v>
      </c>
      <c r="D48" s="31">
        <v>0</v>
      </c>
      <c r="E48" s="31">
        <v>-5828000</v>
      </c>
      <c r="F48" s="31">
        <v>0</v>
      </c>
      <c r="G48" s="31">
        <v>0</v>
      </c>
      <c r="H48" s="31">
        <f t="shared" si="1"/>
        <v>0</v>
      </c>
      <c r="I48" s="143"/>
      <c r="J48" s="144"/>
    </row>
    <row r="49" spans="1:10" ht="14.25" customHeight="1" x14ac:dyDescent="0.3">
      <c r="A49" s="30"/>
      <c r="B49" s="57" t="s">
        <v>1042</v>
      </c>
      <c r="C49" s="30" t="s">
        <v>1043</v>
      </c>
      <c r="D49" s="31">
        <v>0</v>
      </c>
      <c r="E49" s="31">
        <v>-1870219.74</v>
      </c>
      <c r="F49" s="31">
        <v>0</v>
      </c>
      <c r="G49" s="31">
        <v>-741944.8</v>
      </c>
      <c r="H49" s="31">
        <f t="shared" si="1"/>
        <v>741944.8</v>
      </c>
      <c r="I49" s="143"/>
      <c r="J49" s="144"/>
    </row>
    <row r="50" spans="1:10" ht="14.25" hidden="1" customHeight="1" x14ac:dyDescent="0.25">
      <c r="A50" s="30"/>
      <c r="B50" s="57" t="s">
        <v>1044</v>
      </c>
      <c r="C50" s="30" t="s">
        <v>1045</v>
      </c>
      <c r="D50" s="31">
        <v>0</v>
      </c>
      <c r="E50" s="31">
        <v>13209.82</v>
      </c>
      <c r="F50" s="31">
        <v>0</v>
      </c>
      <c r="G50" s="31">
        <v>0</v>
      </c>
      <c r="H50" s="31">
        <f t="shared" si="1"/>
        <v>0</v>
      </c>
      <c r="I50" s="143"/>
      <c r="J50" s="144"/>
    </row>
    <row r="51" spans="1:10" ht="14.25" hidden="1" customHeight="1" x14ac:dyDescent="0.25">
      <c r="A51" s="30"/>
      <c r="B51" s="57" t="s">
        <v>1046</v>
      </c>
      <c r="C51" s="30" t="s">
        <v>1047</v>
      </c>
      <c r="D51" s="31">
        <v>0</v>
      </c>
      <c r="E51" s="31">
        <v>-176820.14</v>
      </c>
      <c r="F51" s="31">
        <v>0</v>
      </c>
      <c r="G51" s="31">
        <v>0</v>
      </c>
      <c r="H51" s="31">
        <f t="shared" si="1"/>
        <v>0</v>
      </c>
      <c r="I51" s="143"/>
      <c r="J51" s="144"/>
    </row>
    <row r="52" spans="1:10" ht="14.25" hidden="1" customHeight="1" x14ac:dyDescent="0.25">
      <c r="A52" s="30"/>
      <c r="B52" s="57" t="s">
        <v>1048</v>
      </c>
      <c r="C52" s="30" t="s">
        <v>1049</v>
      </c>
      <c r="D52" s="31">
        <v>0</v>
      </c>
      <c r="E52" s="31">
        <v>-166675.1</v>
      </c>
      <c r="F52" s="31">
        <v>0</v>
      </c>
      <c r="G52" s="31">
        <v>0</v>
      </c>
      <c r="H52" s="31">
        <f t="shared" si="1"/>
        <v>0</v>
      </c>
      <c r="I52" s="143"/>
      <c r="J52" s="144"/>
    </row>
    <row r="53" spans="1:10" ht="14.25" hidden="1" customHeight="1" x14ac:dyDescent="0.25">
      <c r="A53" s="30"/>
      <c r="B53" s="57" t="s">
        <v>1050</v>
      </c>
      <c r="C53" s="30" t="s">
        <v>1051</v>
      </c>
      <c r="D53" s="31">
        <v>0</v>
      </c>
      <c r="E53" s="31">
        <v>-1724737.28</v>
      </c>
      <c r="F53" s="31">
        <v>0</v>
      </c>
      <c r="G53" s="31">
        <v>0</v>
      </c>
      <c r="H53" s="31">
        <f t="shared" si="1"/>
        <v>0</v>
      </c>
      <c r="I53" s="143"/>
      <c r="J53" s="144"/>
    </row>
    <row r="54" spans="1:10" ht="14.25" hidden="1" customHeight="1" x14ac:dyDescent="0.25">
      <c r="A54" s="30"/>
      <c r="B54" s="57" t="s">
        <v>1052</v>
      </c>
      <c r="C54" s="30" t="s">
        <v>1053</v>
      </c>
      <c r="D54" s="31">
        <v>0</v>
      </c>
      <c r="E54" s="31">
        <v>-21137.4</v>
      </c>
      <c r="F54" s="31">
        <v>0</v>
      </c>
      <c r="G54" s="31">
        <v>0</v>
      </c>
      <c r="H54" s="31">
        <f t="shared" si="1"/>
        <v>0</v>
      </c>
      <c r="I54" s="143"/>
      <c r="J54" s="144"/>
    </row>
    <row r="55" spans="1:10" ht="14.25" customHeight="1" x14ac:dyDescent="0.3">
      <c r="A55" s="30"/>
      <c r="B55" s="57" t="s">
        <v>1054</v>
      </c>
      <c r="C55" s="30" t="s">
        <v>1055</v>
      </c>
      <c r="D55" s="31">
        <v>0</v>
      </c>
      <c r="E55" s="31">
        <v>-1994458.53</v>
      </c>
      <c r="F55" s="31">
        <v>0</v>
      </c>
      <c r="G55" s="31">
        <v>-256602.75</v>
      </c>
      <c r="H55" s="31">
        <f t="shared" si="1"/>
        <v>256602.75</v>
      </c>
      <c r="I55" s="143"/>
      <c r="J55" s="144"/>
    </row>
    <row r="56" spans="1:10" ht="14.25" hidden="1" customHeight="1" x14ac:dyDescent="0.25">
      <c r="A56" s="30"/>
      <c r="B56" s="57" t="s">
        <v>1056</v>
      </c>
      <c r="C56" s="30" t="s">
        <v>1057</v>
      </c>
      <c r="D56" s="31">
        <v>0</v>
      </c>
      <c r="E56" s="31">
        <v>0</v>
      </c>
      <c r="F56" s="31">
        <v>0</v>
      </c>
      <c r="G56" s="31">
        <v>0</v>
      </c>
      <c r="H56" s="31">
        <f t="shared" si="1"/>
        <v>0</v>
      </c>
      <c r="I56" s="143"/>
      <c r="J56" s="144"/>
    </row>
    <row r="57" spans="1:10" ht="14.25" hidden="1" customHeight="1" x14ac:dyDescent="0.25">
      <c r="A57" s="30"/>
      <c r="B57" s="57" t="s">
        <v>1058</v>
      </c>
      <c r="C57" s="30" t="s">
        <v>1059</v>
      </c>
      <c r="D57" s="31">
        <v>0</v>
      </c>
      <c r="E57" s="31">
        <v>-318183.98</v>
      </c>
      <c r="F57" s="31">
        <v>0</v>
      </c>
      <c r="G57" s="31">
        <v>0</v>
      </c>
      <c r="H57" s="31">
        <f t="shared" si="1"/>
        <v>0</v>
      </c>
      <c r="I57" s="143"/>
      <c r="J57" s="144"/>
    </row>
    <row r="58" spans="1:10" ht="14.25" customHeight="1" x14ac:dyDescent="0.3">
      <c r="A58" s="30"/>
      <c r="B58" s="57" t="s">
        <v>1060</v>
      </c>
      <c r="C58" s="30" t="s">
        <v>1061</v>
      </c>
      <c r="D58" s="31">
        <v>0</v>
      </c>
      <c r="E58" s="31">
        <v>-238564</v>
      </c>
      <c r="F58" s="31">
        <v>0</v>
      </c>
      <c r="G58" s="31">
        <v>3860</v>
      </c>
      <c r="H58" s="31">
        <f t="shared" si="1"/>
        <v>-3860</v>
      </c>
      <c r="I58" s="143"/>
      <c r="J58" s="144"/>
    </row>
    <row r="59" spans="1:10" ht="14.25" customHeight="1" x14ac:dyDescent="0.3">
      <c r="A59" s="30"/>
      <c r="B59" s="57" t="s">
        <v>1062</v>
      </c>
      <c r="C59" s="30" t="s">
        <v>1063</v>
      </c>
      <c r="D59" s="31">
        <v>0</v>
      </c>
      <c r="E59" s="31">
        <v>23540</v>
      </c>
      <c r="F59" s="31">
        <v>0</v>
      </c>
      <c r="G59" s="31">
        <v>285145.17</v>
      </c>
      <c r="H59" s="31">
        <f t="shared" si="1"/>
        <v>-285145.17</v>
      </c>
      <c r="I59" s="143"/>
      <c r="J59" s="144"/>
    </row>
    <row r="60" spans="1:10" ht="14.25" customHeight="1" x14ac:dyDescent="0.3">
      <c r="A60" s="30"/>
      <c r="B60" s="57" t="s">
        <v>1064</v>
      </c>
      <c r="C60" s="30" t="s">
        <v>1065</v>
      </c>
      <c r="D60" s="31">
        <v>0</v>
      </c>
      <c r="E60" s="31">
        <v>-286290.8</v>
      </c>
      <c r="F60" s="31">
        <v>0</v>
      </c>
      <c r="G60" s="31">
        <v>-274060.79999999999</v>
      </c>
      <c r="H60" s="31">
        <f t="shared" si="1"/>
        <v>274060.79999999999</v>
      </c>
      <c r="I60" s="143"/>
      <c r="J60" s="144"/>
    </row>
    <row r="61" spans="1:10" ht="14.25" customHeight="1" x14ac:dyDescent="0.3">
      <c r="A61" s="30"/>
      <c r="B61" s="57" t="s">
        <v>1066</v>
      </c>
      <c r="C61" s="30" t="s">
        <v>1067</v>
      </c>
      <c r="D61" s="31">
        <v>0</v>
      </c>
      <c r="E61" s="31">
        <v>-660633.43999999994</v>
      </c>
      <c r="F61" s="31">
        <v>0</v>
      </c>
      <c r="G61" s="31">
        <v>-209560</v>
      </c>
      <c r="H61" s="31">
        <f t="shared" si="1"/>
        <v>209560</v>
      </c>
      <c r="I61" s="143"/>
      <c r="J61" s="144"/>
    </row>
    <row r="62" spans="1:10" ht="14.25" customHeight="1" x14ac:dyDescent="0.25">
      <c r="A62" s="30"/>
      <c r="B62" s="57" t="s">
        <v>1068</v>
      </c>
      <c r="C62" s="30" t="s">
        <v>1069</v>
      </c>
      <c r="D62" s="31">
        <v>350000</v>
      </c>
      <c r="E62" s="31">
        <v>449510</v>
      </c>
      <c r="F62" s="31">
        <v>0</v>
      </c>
      <c r="G62" s="31">
        <v>3660</v>
      </c>
      <c r="H62" s="31">
        <f t="shared" si="1"/>
        <v>-3660</v>
      </c>
      <c r="I62" s="143"/>
      <c r="J62" s="144"/>
    </row>
    <row r="63" spans="1:10" ht="14.4" customHeight="1" x14ac:dyDescent="0.25">
      <c r="A63" s="30"/>
      <c r="B63" s="57" t="s">
        <v>1070</v>
      </c>
      <c r="C63" s="30" t="s">
        <v>1071</v>
      </c>
      <c r="D63" s="31">
        <v>1865000</v>
      </c>
      <c r="E63" s="31">
        <v>1864530</v>
      </c>
      <c r="F63" s="31">
        <v>1865000</v>
      </c>
      <c r="G63" s="31">
        <v>1864530</v>
      </c>
      <c r="H63" s="31">
        <f t="shared" si="1"/>
        <v>470</v>
      </c>
      <c r="I63" s="143"/>
      <c r="J63" s="144"/>
    </row>
    <row r="64" spans="1:10" ht="14.25" hidden="1" customHeight="1" x14ac:dyDescent="0.25">
      <c r="A64" s="30"/>
      <c r="B64" s="57" t="s">
        <v>1072</v>
      </c>
      <c r="C64" s="30" t="s">
        <v>1073</v>
      </c>
      <c r="D64" s="31">
        <v>0</v>
      </c>
      <c r="E64" s="31">
        <v>-1919294.63</v>
      </c>
      <c r="F64" s="31">
        <v>0</v>
      </c>
      <c r="G64" s="31">
        <v>0</v>
      </c>
      <c r="H64" s="31">
        <f t="shared" si="1"/>
        <v>0</v>
      </c>
      <c r="I64" s="143"/>
      <c r="J64" s="144"/>
    </row>
    <row r="65" spans="1:10" ht="14.25" hidden="1" customHeight="1" x14ac:dyDescent="0.25">
      <c r="A65" s="30"/>
      <c r="B65" s="57" t="s">
        <v>1074</v>
      </c>
      <c r="C65" s="30" t="s">
        <v>1075</v>
      </c>
      <c r="D65" s="31">
        <v>0</v>
      </c>
      <c r="E65" s="31">
        <v>-668527.75</v>
      </c>
      <c r="F65" s="31">
        <v>0</v>
      </c>
      <c r="G65" s="31">
        <v>0</v>
      </c>
      <c r="H65" s="31">
        <f t="shared" si="1"/>
        <v>0</v>
      </c>
      <c r="I65" s="143"/>
      <c r="J65" s="144"/>
    </row>
    <row r="66" spans="1:10" ht="14.25" hidden="1" customHeight="1" x14ac:dyDescent="0.25">
      <c r="A66" s="30"/>
      <c r="B66" s="57" t="s">
        <v>1076</v>
      </c>
      <c r="C66" s="30" t="s">
        <v>1077</v>
      </c>
      <c r="D66" s="31">
        <v>0</v>
      </c>
      <c r="E66" s="31">
        <v>-878780</v>
      </c>
      <c r="F66" s="31">
        <v>0</v>
      </c>
      <c r="G66" s="31">
        <v>0</v>
      </c>
      <c r="H66" s="31">
        <f t="shared" si="1"/>
        <v>0</v>
      </c>
      <c r="I66" s="143"/>
      <c r="J66" s="144"/>
    </row>
    <row r="67" spans="1:10" ht="14.25" hidden="1" customHeight="1" x14ac:dyDescent="0.25">
      <c r="A67" s="30"/>
      <c r="B67" s="57" t="s">
        <v>1078</v>
      </c>
      <c r="C67" s="30" t="s">
        <v>1079</v>
      </c>
      <c r="D67" s="31">
        <v>0</v>
      </c>
      <c r="E67" s="31">
        <v>36253.03</v>
      </c>
      <c r="F67" s="31">
        <v>0</v>
      </c>
      <c r="G67" s="31">
        <v>0</v>
      </c>
      <c r="H67" s="31">
        <f t="shared" si="1"/>
        <v>0</v>
      </c>
      <c r="I67" s="143"/>
      <c r="J67" s="144"/>
    </row>
    <row r="68" spans="1:10" ht="14.25" hidden="1" customHeight="1" x14ac:dyDescent="0.25">
      <c r="A68" s="30"/>
      <c r="B68" s="57" t="s">
        <v>1080</v>
      </c>
      <c r="C68" s="30" t="s">
        <v>1081</v>
      </c>
      <c r="D68" s="31">
        <v>0</v>
      </c>
      <c r="E68" s="31">
        <v>188405</v>
      </c>
      <c r="F68" s="31">
        <v>0</v>
      </c>
      <c r="G68" s="31">
        <v>0</v>
      </c>
      <c r="H68" s="31">
        <f t="shared" si="1"/>
        <v>0</v>
      </c>
      <c r="I68" s="143"/>
      <c r="J68" s="144"/>
    </row>
    <row r="69" spans="1:10" ht="14.25" hidden="1" customHeight="1" x14ac:dyDescent="0.25">
      <c r="A69" s="30"/>
      <c r="B69" s="57" t="s">
        <v>1082</v>
      </c>
      <c r="C69" s="30" t="s">
        <v>1083</v>
      </c>
      <c r="D69" s="31">
        <v>0</v>
      </c>
      <c r="E69" s="31">
        <v>-81722.5</v>
      </c>
      <c r="F69" s="31">
        <v>0</v>
      </c>
      <c r="G69" s="31">
        <v>0</v>
      </c>
      <c r="H69" s="31">
        <f t="shared" si="1"/>
        <v>0</v>
      </c>
      <c r="I69" s="143"/>
      <c r="J69" s="144"/>
    </row>
    <row r="70" spans="1:10" ht="14.25" hidden="1" customHeight="1" x14ac:dyDescent="0.25">
      <c r="A70" s="30"/>
      <c r="B70" s="57" t="s">
        <v>1084</v>
      </c>
      <c r="C70" s="30" t="s">
        <v>1085</v>
      </c>
      <c r="D70" s="31">
        <v>0</v>
      </c>
      <c r="E70" s="31">
        <v>-206303.25</v>
      </c>
      <c r="F70" s="31">
        <v>0</v>
      </c>
      <c r="G70" s="31">
        <v>0</v>
      </c>
      <c r="H70" s="31">
        <f t="shared" si="1"/>
        <v>0</v>
      </c>
      <c r="I70" s="143"/>
      <c r="J70" s="144"/>
    </row>
    <row r="71" spans="1:10" ht="14.25" hidden="1" customHeight="1" x14ac:dyDescent="0.25">
      <c r="A71" s="30"/>
      <c r="B71" s="57" t="s">
        <v>1086</v>
      </c>
      <c r="C71" s="30" t="s">
        <v>1087</v>
      </c>
      <c r="D71" s="31">
        <v>0</v>
      </c>
      <c r="E71" s="31">
        <v>-1024000</v>
      </c>
      <c r="F71" s="31">
        <v>0</v>
      </c>
      <c r="G71" s="31">
        <v>0</v>
      </c>
      <c r="H71" s="31">
        <f t="shared" si="1"/>
        <v>0</v>
      </c>
      <c r="I71" s="143"/>
      <c r="J71" s="144"/>
    </row>
    <row r="72" spans="1:10" ht="14.25" hidden="1" customHeight="1" x14ac:dyDescent="0.25">
      <c r="A72" s="30"/>
      <c r="B72" s="57" t="s">
        <v>1088</v>
      </c>
      <c r="C72" s="30" t="s">
        <v>1089</v>
      </c>
      <c r="D72" s="31">
        <v>0</v>
      </c>
      <c r="E72" s="31">
        <v>-578401.54</v>
      </c>
      <c r="F72" s="31">
        <v>0</v>
      </c>
      <c r="G72" s="31">
        <v>0</v>
      </c>
      <c r="H72" s="31">
        <f t="shared" si="1"/>
        <v>0</v>
      </c>
      <c r="I72" s="143"/>
      <c r="J72" s="144"/>
    </row>
    <row r="73" spans="1:10" ht="14.25" hidden="1" customHeight="1" x14ac:dyDescent="0.25">
      <c r="A73" s="30"/>
      <c r="B73" s="57" t="s">
        <v>1090</v>
      </c>
      <c r="C73" s="30" t="s">
        <v>1091</v>
      </c>
      <c r="D73" s="31">
        <v>0</v>
      </c>
      <c r="E73" s="31">
        <v>-8635953.4800000004</v>
      </c>
      <c r="F73" s="31">
        <v>0</v>
      </c>
      <c r="G73" s="31">
        <v>0</v>
      </c>
      <c r="H73" s="31">
        <f t="shared" si="1"/>
        <v>0</v>
      </c>
      <c r="I73" s="143"/>
      <c r="J73" s="144"/>
    </row>
    <row r="74" spans="1:10" ht="14.25" customHeight="1" x14ac:dyDescent="0.25">
      <c r="A74" s="30"/>
      <c r="B74" s="57" t="s">
        <v>1092</v>
      </c>
      <c r="C74" s="30" t="s">
        <v>1093</v>
      </c>
      <c r="D74" s="31">
        <v>0</v>
      </c>
      <c r="E74" s="31">
        <v>-330258.51</v>
      </c>
      <c r="F74" s="31">
        <v>0</v>
      </c>
      <c r="G74" s="31">
        <v>46526.01</v>
      </c>
      <c r="H74" s="31">
        <f t="shared" si="1"/>
        <v>-46526.01</v>
      </c>
      <c r="I74" s="143"/>
      <c r="J74" s="144"/>
    </row>
    <row r="75" spans="1:10" ht="14.25" customHeight="1" x14ac:dyDescent="0.25">
      <c r="A75" s="30"/>
      <c r="B75" s="57" t="s">
        <v>1094</v>
      </c>
      <c r="C75" s="30" t="s">
        <v>1079</v>
      </c>
      <c r="D75" s="31">
        <v>0</v>
      </c>
      <c r="E75" s="31">
        <v>-770100</v>
      </c>
      <c r="F75" s="31">
        <v>0</v>
      </c>
      <c r="G75" s="31">
        <v>0</v>
      </c>
      <c r="H75" s="31">
        <f t="shared" si="1"/>
        <v>0</v>
      </c>
      <c r="I75" s="143"/>
      <c r="J75" s="144"/>
    </row>
    <row r="76" spans="1:10" ht="14.25" hidden="1" customHeight="1" x14ac:dyDescent="0.25">
      <c r="A76" s="30"/>
      <c r="B76" s="57" t="s">
        <v>1095</v>
      </c>
      <c r="C76" s="30" t="s">
        <v>1096</v>
      </c>
      <c r="D76" s="31">
        <v>0</v>
      </c>
      <c r="E76" s="31">
        <v>-989000</v>
      </c>
      <c r="F76" s="31">
        <v>0</v>
      </c>
      <c r="G76" s="31">
        <v>0</v>
      </c>
      <c r="H76" s="31">
        <f t="shared" si="1"/>
        <v>0</v>
      </c>
      <c r="I76" s="137"/>
      <c r="J76" s="138"/>
    </row>
    <row r="77" spans="1:10" ht="14.25" customHeight="1" x14ac:dyDescent="0.25">
      <c r="A77" s="1"/>
      <c r="B77" s="59"/>
      <c r="C77" s="38"/>
      <c r="D77" s="54"/>
      <c r="E77" s="53"/>
      <c r="F77" s="54"/>
      <c r="G77" s="53"/>
      <c r="H77" s="54"/>
      <c r="I77" s="141"/>
      <c r="J77" s="142"/>
    </row>
    <row r="78" spans="1:10" ht="14.25" customHeight="1" x14ac:dyDescent="0.35">
      <c r="A78" s="1"/>
      <c r="B78" s="41"/>
      <c r="C78" s="42"/>
      <c r="D78" s="43">
        <f t="shared" ref="D78:H78" si="2">SUM(D7:D76)</f>
        <v>-47785000</v>
      </c>
      <c r="E78" s="44">
        <f t="shared" si="2"/>
        <v>-66330426.550000004</v>
      </c>
      <c r="F78" s="43">
        <f t="shared" si="2"/>
        <v>-3135000</v>
      </c>
      <c r="G78" s="44">
        <f t="shared" si="2"/>
        <v>-704030.76</v>
      </c>
      <c r="H78" s="43">
        <f t="shared" si="2"/>
        <v>-2430969.2400000002</v>
      </c>
      <c r="I78" s="139"/>
      <c r="J78" s="140"/>
    </row>
    <row r="79" spans="1:10" ht="14.25" customHeight="1" x14ac:dyDescent="0.35"/>
    <row r="80" spans="1:1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7.25" customHeight="1" x14ac:dyDescent="0.3"/>
    <row r="128" ht="17.25" customHeight="1" x14ac:dyDescent="0.3"/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</sheetData>
  <mergeCells count="71">
    <mergeCell ref="I9:J9"/>
    <mergeCell ref="I4:J4"/>
    <mergeCell ref="I5:J5"/>
    <mergeCell ref="I6:J6"/>
    <mergeCell ref="I7:J7"/>
    <mergeCell ref="I8:J8"/>
    <mergeCell ref="I21:J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49:J49"/>
    <mergeCell ref="I34:J34"/>
    <mergeCell ref="I35:J35"/>
    <mergeCell ref="I36:J36"/>
    <mergeCell ref="I37:J37"/>
    <mergeCell ref="I38:J38"/>
    <mergeCell ref="I39:J39"/>
    <mergeCell ref="I40:J40"/>
    <mergeCell ref="I41:J41"/>
    <mergeCell ref="I46:J46"/>
    <mergeCell ref="I47:J47"/>
    <mergeCell ref="I48:J48"/>
    <mergeCell ref="I61:J61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73:J7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4:J74"/>
    <mergeCell ref="I75:J75"/>
    <mergeCell ref="I76:J76"/>
    <mergeCell ref="I77:J77"/>
    <mergeCell ref="I78:J78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&amp;LDok. 10143-15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B1" workbookViewId="0">
      <selection activeCell="B2" sqref="B2"/>
    </sheetView>
  </sheetViews>
  <sheetFormatPr defaultRowHeight="14.4" x14ac:dyDescent="0.3"/>
  <cols>
    <col min="1" max="1" width="0" hidden="1" customWidth="1"/>
    <col min="3" max="3" width="52.44140625" style="5" customWidth="1"/>
    <col min="4" max="5" width="11.44140625" hidden="1" customWidth="1"/>
    <col min="6" max="6" width="12.88671875" customWidth="1"/>
    <col min="7" max="7" width="13.44140625" customWidth="1"/>
    <col min="8" max="8" width="13.5546875" customWidth="1"/>
    <col min="9" max="9" width="13.44140625" customWidth="1"/>
    <col min="10" max="10" width="28.44140625" customWidth="1"/>
  </cols>
  <sheetData>
    <row r="1" spans="1:10" ht="14.85" x14ac:dyDescent="0.35">
      <c r="A1" s="3"/>
      <c r="B1" s="2" t="s">
        <v>1179</v>
      </c>
    </row>
    <row r="2" spans="1:10" x14ac:dyDescent="0.3">
      <c r="A2" s="3"/>
      <c r="B2" s="114" t="s">
        <v>1178</v>
      </c>
    </row>
    <row r="4" spans="1:10" x14ac:dyDescent="0.3">
      <c r="A4" s="6"/>
      <c r="B4" s="6"/>
      <c r="C4" s="7" t="s">
        <v>958</v>
      </c>
      <c r="D4" s="23" t="s">
        <v>2</v>
      </c>
      <c r="E4" s="9" t="s">
        <v>3</v>
      </c>
      <c r="F4" s="23" t="s">
        <v>1173</v>
      </c>
      <c r="G4" s="9" t="s">
        <v>5</v>
      </c>
      <c r="H4" s="10" t="s">
        <v>6</v>
      </c>
      <c r="I4" s="24" t="s">
        <v>1170</v>
      </c>
      <c r="J4" s="12" t="s">
        <v>1177</v>
      </c>
    </row>
    <row r="5" spans="1:10" x14ac:dyDescent="0.3">
      <c r="A5" s="13"/>
      <c r="B5" s="13"/>
      <c r="C5" s="25"/>
      <c r="D5" s="26" t="s">
        <v>1175</v>
      </c>
      <c r="E5" s="17" t="s">
        <v>1175</v>
      </c>
      <c r="F5" s="26" t="s">
        <v>1174</v>
      </c>
      <c r="G5" s="17">
        <v>2014</v>
      </c>
      <c r="H5" s="27" t="s">
        <v>9</v>
      </c>
      <c r="I5" s="28" t="s">
        <v>1171</v>
      </c>
      <c r="J5" s="20"/>
    </row>
    <row r="6" spans="1:10" ht="14.85" x14ac:dyDescent="0.35">
      <c r="A6" s="21"/>
      <c r="B6" s="13"/>
      <c r="C6" s="14" t="s">
        <v>1097</v>
      </c>
      <c r="D6" s="26" t="s">
        <v>1176</v>
      </c>
      <c r="E6" s="17" t="s">
        <v>1176</v>
      </c>
      <c r="F6" s="26">
        <v>2014</v>
      </c>
      <c r="G6" s="17"/>
      <c r="H6" s="27"/>
      <c r="I6" s="28" t="s">
        <v>1172</v>
      </c>
      <c r="J6" s="20"/>
    </row>
    <row r="7" spans="1:10" ht="14.25" customHeight="1" x14ac:dyDescent="0.3">
      <c r="A7" s="1"/>
      <c r="B7" s="29" t="s">
        <v>1098</v>
      </c>
      <c r="C7" s="30" t="s">
        <v>1099</v>
      </c>
      <c r="D7" s="31">
        <v>0</v>
      </c>
      <c r="E7" s="31">
        <v>758205.9</v>
      </c>
      <c r="F7" s="31">
        <v>120073</v>
      </c>
      <c r="G7" s="31">
        <v>148115.12</v>
      </c>
      <c r="H7" s="31">
        <f t="shared" ref="H7:H38" si="0">SUM(F7-G7)</f>
        <v>-28042.119999999995</v>
      </c>
      <c r="I7" s="31">
        <f>H7</f>
        <v>-28042.119999999995</v>
      </c>
      <c r="J7" s="32"/>
    </row>
    <row r="8" spans="1:10" ht="14.25" hidden="1" customHeight="1" x14ac:dyDescent="0.35">
      <c r="A8" s="1"/>
      <c r="B8" s="29" t="s">
        <v>962</v>
      </c>
      <c r="C8" s="30" t="s">
        <v>963</v>
      </c>
      <c r="D8" s="31">
        <v>3490000</v>
      </c>
      <c r="E8" s="31">
        <v>2268247.31</v>
      </c>
      <c r="F8" s="31">
        <v>0</v>
      </c>
      <c r="G8" s="31">
        <v>0</v>
      </c>
      <c r="H8" s="31">
        <f t="shared" si="0"/>
        <v>0</v>
      </c>
      <c r="I8" s="31">
        <f t="shared" ref="I8:I71" si="1">H8</f>
        <v>0</v>
      </c>
      <c r="J8" s="32"/>
    </row>
    <row r="9" spans="1:10" ht="14.25" hidden="1" customHeight="1" x14ac:dyDescent="0.3">
      <c r="A9" s="1"/>
      <c r="B9" s="29" t="s">
        <v>1100</v>
      </c>
      <c r="C9" s="30" t="s">
        <v>1101</v>
      </c>
      <c r="D9" s="31">
        <v>1639000</v>
      </c>
      <c r="E9" s="31">
        <v>1399524.84</v>
      </c>
      <c r="F9" s="31">
        <v>0</v>
      </c>
      <c r="G9" s="31">
        <v>0</v>
      </c>
      <c r="H9" s="31">
        <f t="shared" si="0"/>
        <v>0</v>
      </c>
      <c r="I9" s="31">
        <f t="shared" si="1"/>
        <v>0</v>
      </c>
      <c r="J9" s="32"/>
    </row>
    <row r="10" spans="1:10" ht="14.25" hidden="1" customHeight="1" x14ac:dyDescent="0.3">
      <c r="A10" s="1"/>
      <c r="B10" s="29" t="s">
        <v>964</v>
      </c>
      <c r="C10" s="30" t="s">
        <v>965</v>
      </c>
      <c r="D10" s="31">
        <v>1366000</v>
      </c>
      <c r="E10" s="31">
        <v>1891603.08</v>
      </c>
      <c r="F10" s="31">
        <v>0</v>
      </c>
      <c r="G10" s="31">
        <v>0</v>
      </c>
      <c r="H10" s="31">
        <f t="shared" si="0"/>
        <v>0</v>
      </c>
      <c r="I10" s="31">
        <f t="shared" si="1"/>
        <v>0</v>
      </c>
      <c r="J10" s="32"/>
    </row>
    <row r="11" spans="1:10" ht="14.25" hidden="1" customHeight="1" x14ac:dyDescent="0.3">
      <c r="A11" s="1"/>
      <c r="B11" s="29" t="s">
        <v>966</v>
      </c>
      <c r="C11" s="30" t="s">
        <v>967</v>
      </c>
      <c r="D11" s="31">
        <v>0</v>
      </c>
      <c r="E11" s="31">
        <v>39924.019999999997</v>
      </c>
      <c r="F11" s="31">
        <v>0</v>
      </c>
      <c r="G11" s="31">
        <v>0</v>
      </c>
      <c r="H11" s="31">
        <f t="shared" si="0"/>
        <v>0</v>
      </c>
      <c r="I11" s="31">
        <f t="shared" si="1"/>
        <v>0</v>
      </c>
      <c r="J11" s="32"/>
    </row>
    <row r="12" spans="1:10" ht="14.25" hidden="1" customHeight="1" x14ac:dyDescent="0.3">
      <c r="A12" s="1"/>
      <c r="B12" s="29" t="s">
        <v>968</v>
      </c>
      <c r="C12" s="30" t="s">
        <v>969</v>
      </c>
      <c r="D12" s="31">
        <v>20000</v>
      </c>
      <c r="E12" s="31">
        <v>-59986.03</v>
      </c>
      <c r="F12" s="31">
        <v>0</v>
      </c>
      <c r="G12" s="31">
        <v>0</v>
      </c>
      <c r="H12" s="31">
        <f t="shared" si="0"/>
        <v>0</v>
      </c>
      <c r="I12" s="31">
        <f t="shared" si="1"/>
        <v>0</v>
      </c>
      <c r="J12" s="32"/>
    </row>
    <row r="13" spans="1:10" ht="14.25" hidden="1" customHeight="1" x14ac:dyDescent="0.3">
      <c r="A13" s="1"/>
      <c r="B13" s="29" t="s">
        <v>970</v>
      </c>
      <c r="C13" s="30" t="s">
        <v>971</v>
      </c>
      <c r="D13" s="31">
        <v>0</v>
      </c>
      <c r="E13" s="31">
        <v>6637</v>
      </c>
      <c r="F13" s="31">
        <v>0</v>
      </c>
      <c r="G13" s="31">
        <v>0</v>
      </c>
      <c r="H13" s="31">
        <f t="shared" si="0"/>
        <v>0</v>
      </c>
      <c r="I13" s="31">
        <f t="shared" si="1"/>
        <v>0</v>
      </c>
      <c r="J13" s="32"/>
    </row>
    <row r="14" spans="1:10" ht="14.25" hidden="1" customHeight="1" x14ac:dyDescent="0.35">
      <c r="A14" s="1"/>
      <c r="B14" s="29" t="s">
        <v>972</v>
      </c>
      <c r="C14" s="30" t="s">
        <v>973</v>
      </c>
      <c r="D14" s="31">
        <v>0</v>
      </c>
      <c r="E14" s="31">
        <v>70047.28</v>
      </c>
      <c r="F14" s="31">
        <v>0</v>
      </c>
      <c r="G14" s="31">
        <v>0</v>
      </c>
      <c r="H14" s="31">
        <f t="shared" si="0"/>
        <v>0</v>
      </c>
      <c r="I14" s="31">
        <f t="shared" si="1"/>
        <v>0</v>
      </c>
      <c r="J14" s="32"/>
    </row>
    <row r="15" spans="1:10" ht="14.25" hidden="1" customHeight="1" x14ac:dyDescent="0.3">
      <c r="A15" s="1"/>
      <c r="B15" s="29" t="s">
        <v>974</v>
      </c>
      <c r="C15" s="30" t="s">
        <v>975</v>
      </c>
      <c r="D15" s="31">
        <v>0</v>
      </c>
      <c r="E15" s="31">
        <v>3841.25</v>
      </c>
      <c r="F15" s="31">
        <v>0</v>
      </c>
      <c r="G15" s="31">
        <v>0</v>
      </c>
      <c r="H15" s="31">
        <f t="shared" si="0"/>
        <v>0</v>
      </c>
      <c r="I15" s="31">
        <f t="shared" si="1"/>
        <v>0</v>
      </c>
      <c r="J15" s="32"/>
    </row>
    <row r="16" spans="1:10" ht="14.25" hidden="1" customHeight="1" x14ac:dyDescent="0.3">
      <c r="A16" s="1"/>
      <c r="B16" s="29" t="s">
        <v>976</v>
      </c>
      <c r="C16" s="30" t="s">
        <v>977</v>
      </c>
      <c r="D16" s="31">
        <v>0</v>
      </c>
      <c r="E16" s="31">
        <v>-252120.35</v>
      </c>
      <c r="F16" s="31">
        <v>0</v>
      </c>
      <c r="G16" s="31">
        <v>0</v>
      </c>
      <c r="H16" s="31">
        <f t="shared" si="0"/>
        <v>0</v>
      </c>
      <c r="I16" s="31">
        <f t="shared" si="1"/>
        <v>0</v>
      </c>
      <c r="J16" s="32"/>
    </row>
    <row r="17" spans="1:10" ht="14.25" hidden="1" customHeight="1" x14ac:dyDescent="0.3">
      <c r="A17" s="1"/>
      <c r="B17" s="29" t="s">
        <v>978</v>
      </c>
      <c r="C17" s="30" t="s">
        <v>979</v>
      </c>
      <c r="D17" s="31">
        <v>2195000</v>
      </c>
      <c r="E17" s="31">
        <v>379410.17</v>
      </c>
      <c r="F17" s="31">
        <v>0</v>
      </c>
      <c r="G17" s="31">
        <v>0</v>
      </c>
      <c r="H17" s="31">
        <f t="shared" si="0"/>
        <v>0</v>
      </c>
      <c r="I17" s="31">
        <f t="shared" si="1"/>
        <v>0</v>
      </c>
      <c r="J17" s="32"/>
    </row>
    <row r="18" spans="1:10" ht="14.25" customHeight="1" x14ac:dyDescent="0.3">
      <c r="A18" s="1"/>
      <c r="B18" s="29" t="s">
        <v>980</v>
      </c>
      <c r="C18" s="30" t="s">
        <v>1213</v>
      </c>
      <c r="D18" s="31">
        <v>0</v>
      </c>
      <c r="E18" s="31">
        <v>5315382.4800000004</v>
      </c>
      <c r="F18" s="31">
        <v>2982261</v>
      </c>
      <c r="G18" s="31">
        <v>1610531</v>
      </c>
      <c r="H18" s="31">
        <f t="shared" si="0"/>
        <v>1371730</v>
      </c>
      <c r="I18" s="31">
        <f t="shared" si="1"/>
        <v>1371730</v>
      </c>
      <c r="J18" s="32"/>
    </row>
    <row r="19" spans="1:10" ht="14.25" hidden="1" customHeight="1" x14ac:dyDescent="0.3">
      <c r="A19" s="1"/>
      <c r="B19" s="29" t="s">
        <v>981</v>
      </c>
      <c r="C19" s="30" t="s">
        <v>982</v>
      </c>
      <c r="D19" s="31">
        <v>0</v>
      </c>
      <c r="E19" s="31">
        <v>1076865.8899999999</v>
      </c>
      <c r="F19" s="31">
        <v>0</v>
      </c>
      <c r="G19" s="31">
        <v>0</v>
      </c>
      <c r="H19" s="31">
        <f t="shared" si="0"/>
        <v>0</v>
      </c>
      <c r="I19" s="31">
        <f t="shared" si="1"/>
        <v>0</v>
      </c>
      <c r="J19" s="32"/>
    </row>
    <row r="20" spans="1:10" ht="14.25" hidden="1" customHeight="1" x14ac:dyDescent="0.3">
      <c r="A20" s="1"/>
      <c r="B20" s="29" t="s">
        <v>983</v>
      </c>
      <c r="C20" s="30" t="s">
        <v>1102</v>
      </c>
      <c r="D20" s="31">
        <v>235000</v>
      </c>
      <c r="E20" s="31">
        <v>86686.23</v>
      </c>
      <c r="F20" s="31">
        <v>0</v>
      </c>
      <c r="G20" s="31">
        <v>0</v>
      </c>
      <c r="H20" s="31">
        <f t="shared" si="0"/>
        <v>0</v>
      </c>
      <c r="I20" s="31">
        <f t="shared" si="1"/>
        <v>0</v>
      </c>
      <c r="J20" s="32"/>
    </row>
    <row r="21" spans="1:10" ht="14.25" hidden="1" customHeight="1" x14ac:dyDescent="0.35">
      <c r="A21" s="1"/>
      <c r="B21" s="29" t="s">
        <v>1103</v>
      </c>
      <c r="C21" s="30" t="s">
        <v>1104</v>
      </c>
      <c r="D21" s="31">
        <v>0</v>
      </c>
      <c r="E21" s="31">
        <v>129081.7</v>
      </c>
      <c r="F21" s="31">
        <v>0</v>
      </c>
      <c r="G21" s="31">
        <v>0</v>
      </c>
      <c r="H21" s="31">
        <f t="shared" si="0"/>
        <v>0</v>
      </c>
      <c r="I21" s="31">
        <f t="shared" si="1"/>
        <v>0</v>
      </c>
      <c r="J21" s="32"/>
    </row>
    <row r="22" spans="1:10" ht="14.25" hidden="1" customHeight="1" x14ac:dyDescent="0.3">
      <c r="A22" s="1"/>
      <c r="B22" s="29" t="s">
        <v>985</v>
      </c>
      <c r="C22" s="30" t="s">
        <v>986</v>
      </c>
      <c r="D22" s="31">
        <v>317000</v>
      </c>
      <c r="E22" s="31">
        <v>304336.88</v>
      </c>
      <c r="F22" s="31">
        <v>0</v>
      </c>
      <c r="G22" s="31">
        <v>0</v>
      </c>
      <c r="H22" s="31">
        <f t="shared" si="0"/>
        <v>0</v>
      </c>
      <c r="I22" s="31">
        <f t="shared" si="1"/>
        <v>0</v>
      </c>
      <c r="J22" s="32"/>
    </row>
    <row r="23" spans="1:10" ht="14.25" hidden="1" customHeight="1" x14ac:dyDescent="0.35">
      <c r="A23" s="1"/>
      <c r="B23" s="29" t="s">
        <v>1105</v>
      </c>
      <c r="C23" s="30" t="s">
        <v>1106</v>
      </c>
      <c r="D23" s="31">
        <v>112000</v>
      </c>
      <c r="E23" s="31">
        <v>203576.58</v>
      </c>
      <c r="F23" s="31">
        <v>0</v>
      </c>
      <c r="G23" s="31">
        <v>0</v>
      </c>
      <c r="H23" s="31">
        <f t="shared" si="0"/>
        <v>0</v>
      </c>
      <c r="I23" s="31">
        <f t="shared" si="1"/>
        <v>0</v>
      </c>
      <c r="J23" s="32"/>
    </row>
    <row r="24" spans="1:10" ht="14.25" hidden="1" customHeight="1" x14ac:dyDescent="0.3">
      <c r="A24" s="1"/>
      <c r="B24" s="29" t="s">
        <v>1107</v>
      </c>
      <c r="C24" s="30" t="s">
        <v>1108</v>
      </c>
      <c r="D24" s="31">
        <v>1067000</v>
      </c>
      <c r="E24" s="31">
        <v>179813.16</v>
      </c>
      <c r="F24" s="31">
        <v>0</v>
      </c>
      <c r="G24" s="31">
        <v>0</v>
      </c>
      <c r="H24" s="31">
        <f t="shared" si="0"/>
        <v>0</v>
      </c>
      <c r="I24" s="31">
        <f t="shared" si="1"/>
        <v>0</v>
      </c>
      <c r="J24" s="32"/>
    </row>
    <row r="25" spans="1:10" ht="14.25" hidden="1" customHeight="1" x14ac:dyDescent="0.35">
      <c r="A25" s="1"/>
      <c r="B25" s="29" t="s">
        <v>987</v>
      </c>
      <c r="C25" s="30" t="s">
        <v>988</v>
      </c>
      <c r="D25" s="31">
        <v>30000</v>
      </c>
      <c r="E25" s="31">
        <v>34225.620000000003</v>
      </c>
      <c r="F25" s="31">
        <v>0</v>
      </c>
      <c r="G25" s="31">
        <v>0</v>
      </c>
      <c r="H25" s="31">
        <f t="shared" si="0"/>
        <v>0</v>
      </c>
      <c r="I25" s="31">
        <f t="shared" si="1"/>
        <v>0</v>
      </c>
      <c r="J25" s="32"/>
    </row>
    <row r="26" spans="1:10" ht="14.25" hidden="1" customHeight="1" x14ac:dyDescent="0.3">
      <c r="A26" s="1"/>
      <c r="B26" s="29" t="s">
        <v>989</v>
      </c>
      <c r="C26" s="30" t="s">
        <v>990</v>
      </c>
      <c r="D26" s="31">
        <v>982000</v>
      </c>
      <c r="E26" s="31">
        <v>1271317.75</v>
      </c>
      <c r="F26" s="31">
        <v>0</v>
      </c>
      <c r="G26" s="31">
        <v>0</v>
      </c>
      <c r="H26" s="31">
        <f t="shared" si="0"/>
        <v>0</v>
      </c>
      <c r="I26" s="31">
        <f t="shared" si="1"/>
        <v>0</v>
      </c>
      <c r="J26" s="32"/>
    </row>
    <row r="27" spans="1:10" ht="14.25" hidden="1" customHeight="1" x14ac:dyDescent="0.35">
      <c r="A27" s="1"/>
      <c r="B27" s="29" t="s">
        <v>991</v>
      </c>
      <c r="C27" s="30" t="s">
        <v>992</v>
      </c>
      <c r="D27" s="31">
        <v>54000</v>
      </c>
      <c r="E27" s="31">
        <v>93027.76</v>
      </c>
      <c r="F27" s="31">
        <v>0</v>
      </c>
      <c r="G27" s="31">
        <v>0</v>
      </c>
      <c r="H27" s="31">
        <f t="shared" si="0"/>
        <v>0</v>
      </c>
      <c r="I27" s="31">
        <f t="shared" si="1"/>
        <v>0</v>
      </c>
      <c r="J27" s="32"/>
    </row>
    <row r="28" spans="1:10" ht="14.25" hidden="1" customHeight="1" x14ac:dyDescent="0.35">
      <c r="A28" s="1"/>
      <c r="B28" s="29" t="s">
        <v>993</v>
      </c>
      <c r="C28" s="30" t="s">
        <v>994</v>
      </c>
      <c r="D28" s="31">
        <v>111000</v>
      </c>
      <c r="E28" s="31">
        <v>36882.61</v>
      </c>
      <c r="F28" s="31">
        <v>0</v>
      </c>
      <c r="G28" s="31">
        <v>0</v>
      </c>
      <c r="H28" s="31">
        <f t="shared" si="0"/>
        <v>0</v>
      </c>
      <c r="I28" s="31">
        <f t="shared" si="1"/>
        <v>0</v>
      </c>
      <c r="J28" s="32"/>
    </row>
    <row r="29" spans="1:10" ht="14.25" hidden="1" customHeight="1" x14ac:dyDescent="0.35">
      <c r="A29" s="1"/>
      <c r="B29" s="29" t="s">
        <v>995</v>
      </c>
      <c r="C29" s="30" t="s">
        <v>996</v>
      </c>
      <c r="D29" s="31">
        <v>110008</v>
      </c>
      <c r="E29" s="31">
        <v>691622.37</v>
      </c>
      <c r="F29" s="31">
        <v>0</v>
      </c>
      <c r="G29" s="31">
        <v>0</v>
      </c>
      <c r="H29" s="31">
        <f t="shared" si="0"/>
        <v>0</v>
      </c>
      <c r="I29" s="31">
        <f t="shared" si="1"/>
        <v>0</v>
      </c>
      <c r="J29" s="32"/>
    </row>
    <row r="30" spans="1:10" ht="14.25" hidden="1" customHeight="1" x14ac:dyDescent="0.35">
      <c r="A30" s="1"/>
      <c r="B30" s="29" t="s">
        <v>997</v>
      </c>
      <c r="C30" s="30" t="s">
        <v>998</v>
      </c>
      <c r="D30" s="31">
        <v>188000</v>
      </c>
      <c r="E30" s="31">
        <v>218883.64</v>
      </c>
      <c r="F30" s="31">
        <v>0</v>
      </c>
      <c r="G30" s="31">
        <v>0</v>
      </c>
      <c r="H30" s="31">
        <f t="shared" si="0"/>
        <v>0</v>
      </c>
      <c r="I30" s="31">
        <f t="shared" si="1"/>
        <v>0</v>
      </c>
      <c r="J30" s="32"/>
    </row>
    <row r="31" spans="1:10" ht="14.25" hidden="1" customHeight="1" x14ac:dyDescent="0.3">
      <c r="A31" s="1"/>
      <c r="B31" s="29" t="s">
        <v>999</v>
      </c>
      <c r="C31" s="30" t="s">
        <v>1000</v>
      </c>
      <c r="D31" s="31">
        <v>180000</v>
      </c>
      <c r="E31" s="31">
        <v>153467.76999999999</v>
      </c>
      <c r="F31" s="31">
        <v>0</v>
      </c>
      <c r="G31" s="31">
        <v>0</v>
      </c>
      <c r="H31" s="31">
        <f t="shared" si="0"/>
        <v>0</v>
      </c>
      <c r="I31" s="31">
        <f t="shared" si="1"/>
        <v>0</v>
      </c>
      <c r="J31" s="32"/>
    </row>
    <row r="32" spans="1:10" ht="14.25" hidden="1" customHeight="1" x14ac:dyDescent="0.3">
      <c r="A32" s="1"/>
      <c r="B32" s="29" t="s">
        <v>1109</v>
      </c>
      <c r="C32" s="30" t="s">
        <v>1110</v>
      </c>
      <c r="D32" s="31">
        <v>0</v>
      </c>
      <c r="E32" s="31">
        <v>255696.24</v>
      </c>
      <c r="F32" s="31">
        <v>0</v>
      </c>
      <c r="G32" s="31">
        <v>0</v>
      </c>
      <c r="H32" s="31">
        <f t="shared" si="0"/>
        <v>0</v>
      </c>
      <c r="I32" s="31">
        <f t="shared" si="1"/>
        <v>0</v>
      </c>
      <c r="J32" s="32"/>
    </row>
    <row r="33" spans="1:10" ht="14.25" hidden="1" customHeight="1" x14ac:dyDescent="0.3">
      <c r="A33" s="1"/>
      <c r="B33" s="29" t="s">
        <v>1001</v>
      </c>
      <c r="C33" s="30" t="s">
        <v>1002</v>
      </c>
      <c r="D33" s="31">
        <v>638057</v>
      </c>
      <c r="E33" s="31">
        <v>715432.2</v>
      </c>
      <c r="F33" s="31">
        <v>0</v>
      </c>
      <c r="G33" s="31">
        <v>0</v>
      </c>
      <c r="H33" s="31">
        <f t="shared" si="0"/>
        <v>0</v>
      </c>
      <c r="I33" s="31">
        <f t="shared" si="1"/>
        <v>0</v>
      </c>
      <c r="J33" s="32"/>
    </row>
    <row r="34" spans="1:10" ht="14.25" hidden="1" customHeight="1" x14ac:dyDescent="0.3">
      <c r="A34" s="1"/>
      <c r="B34" s="29" t="s">
        <v>1111</v>
      </c>
      <c r="C34" s="30" t="s">
        <v>1112</v>
      </c>
      <c r="D34" s="31">
        <v>0</v>
      </c>
      <c r="E34" s="31">
        <v>2167.1799999999998</v>
      </c>
      <c r="F34" s="31">
        <v>0</v>
      </c>
      <c r="G34" s="31">
        <v>0</v>
      </c>
      <c r="H34" s="31">
        <f t="shared" si="0"/>
        <v>0</v>
      </c>
      <c r="I34" s="31">
        <f t="shared" si="1"/>
        <v>0</v>
      </c>
      <c r="J34" s="32"/>
    </row>
    <row r="35" spans="1:10" ht="14.25" hidden="1" customHeight="1" x14ac:dyDescent="0.3">
      <c r="A35" s="1"/>
      <c r="B35" s="29" t="s">
        <v>1003</v>
      </c>
      <c r="C35" s="30" t="s">
        <v>1004</v>
      </c>
      <c r="D35" s="31">
        <v>0</v>
      </c>
      <c r="E35" s="31">
        <v>5716.28</v>
      </c>
      <c r="F35" s="31">
        <v>0</v>
      </c>
      <c r="G35" s="31">
        <v>0</v>
      </c>
      <c r="H35" s="31">
        <f t="shared" si="0"/>
        <v>0</v>
      </c>
      <c r="I35" s="31">
        <f t="shared" si="1"/>
        <v>0</v>
      </c>
      <c r="J35" s="32"/>
    </row>
    <row r="36" spans="1:10" ht="14.25" customHeight="1" x14ac:dyDescent="0.3">
      <c r="A36" s="1"/>
      <c r="B36" s="29" t="s">
        <v>1005</v>
      </c>
      <c r="C36" s="30" t="s">
        <v>1006</v>
      </c>
      <c r="D36" s="31">
        <v>2680000</v>
      </c>
      <c r="E36" s="31">
        <v>2613983.83</v>
      </c>
      <c r="F36" s="31">
        <v>71214</v>
      </c>
      <c r="G36" s="31">
        <v>0</v>
      </c>
      <c r="H36" s="31">
        <f t="shared" si="0"/>
        <v>71214</v>
      </c>
      <c r="I36" s="31">
        <f t="shared" si="1"/>
        <v>71214</v>
      </c>
      <c r="J36" s="32"/>
    </row>
    <row r="37" spans="1:10" ht="14.25" hidden="1" customHeight="1" x14ac:dyDescent="0.3">
      <c r="A37" s="1"/>
      <c r="B37" s="29" t="s">
        <v>1007</v>
      </c>
      <c r="C37" s="30" t="s">
        <v>1008</v>
      </c>
      <c r="D37" s="31">
        <v>0</v>
      </c>
      <c r="E37" s="31">
        <v>6000</v>
      </c>
      <c r="F37" s="31">
        <v>0</v>
      </c>
      <c r="G37" s="31">
        <v>0</v>
      </c>
      <c r="H37" s="31">
        <f t="shared" si="0"/>
        <v>0</v>
      </c>
      <c r="I37" s="31">
        <f t="shared" si="1"/>
        <v>0</v>
      </c>
      <c r="J37" s="32"/>
    </row>
    <row r="38" spans="1:10" ht="14.25" hidden="1" customHeight="1" x14ac:dyDescent="0.3">
      <c r="A38" s="1"/>
      <c r="B38" s="29" t="s">
        <v>1009</v>
      </c>
      <c r="C38" s="30" t="s">
        <v>1010</v>
      </c>
      <c r="D38" s="31">
        <v>0</v>
      </c>
      <c r="E38" s="31">
        <v>6541</v>
      </c>
      <c r="F38" s="31">
        <v>0</v>
      </c>
      <c r="G38" s="31">
        <v>0</v>
      </c>
      <c r="H38" s="31">
        <f t="shared" si="0"/>
        <v>0</v>
      </c>
      <c r="I38" s="31">
        <f t="shared" si="1"/>
        <v>0</v>
      </c>
      <c r="J38" s="32"/>
    </row>
    <row r="39" spans="1:10" ht="14.25" hidden="1" customHeight="1" x14ac:dyDescent="0.3">
      <c r="A39" s="1"/>
      <c r="B39" s="29" t="s">
        <v>1011</v>
      </c>
      <c r="C39" s="30" t="s">
        <v>1113</v>
      </c>
      <c r="D39" s="31">
        <v>2825674</v>
      </c>
      <c r="E39" s="31">
        <v>1072194.22</v>
      </c>
      <c r="F39" s="31">
        <v>0</v>
      </c>
      <c r="G39" s="31">
        <v>0</v>
      </c>
      <c r="H39" s="31">
        <f t="shared" ref="H39:H70" si="2">SUM(F39-G39)</f>
        <v>0</v>
      </c>
      <c r="I39" s="31">
        <f t="shared" si="1"/>
        <v>0</v>
      </c>
      <c r="J39" s="32"/>
    </row>
    <row r="40" spans="1:10" ht="14.25" hidden="1" customHeight="1" x14ac:dyDescent="0.3">
      <c r="A40" s="1"/>
      <c r="B40" s="29" t="s">
        <v>1114</v>
      </c>
      <c r="C40" s="30" t="s">
        <v>1014</v>
      </c>
      <c r="D40" s="31">
        <v>620000</v>
      </c>
      <c r="E40" s="31">
        <v>710957.07</v>
      </c>
      <c r="F40" s="31">
        <v>0</v>
      </c>
      <c r="G40" s="31">
        <v>0</v>
      </c>
      <c r="H40" s="31">
        <f t="shared" si="2"/>
        <v>0</v>
      </c>
      <c r="I40" s="31">
        <f t="shared" si="1"/>
        <v>0</v>
      </c>
      <c r="J40" s="32"/>
    </row>
    <row r="41" spans="1:10" ht="14.25" hidden="1" customHeight="1" x14ac:dyDescent="0.3">
      <c r="A41" s="1"/>
      <c r="B41" s="29" t="s">
        <v>1013</v>
      </c>
      <c r="C41" s="30" t="s">
        <v>1115</v>
      </c>
      <c r="D41" s="31">
        <v>0</v>
      </c>
      <c r="E41" s="31">
        <v>38974.75</v>
      </c>
      <c r="F41" s="31">
        <v>0</v>
      </c>
      <c r="G41" s="31">
        <v>0</v>
      </c>
      <c r="H41" s="31">
        <f t="shared" si="2"/>
        <v>0</v>
      </c>
      <c r="I41" s="31">
        <f t="shared" si="1"/>
        <v>0</v>
      </c>
      <c r="J41" s="32"/>
    </row>
    <row r="42" spans="1:10" ht="14.25" hidden="1" customHeight="1" x14ac:dyDescent="0.3">
      <c r="A42" s="1"/>
      <c r="B42" s="29" t="s">
        <v>1015</v>
      </c>
      <c r="C42" s="30" t="s">
        <v>1016</v>
      </c>
      <c r="D42" s="31">
        <v>0</v>
      </c>
      <c r="E42" s="31">
        <v>9213.5400000000009</v>
      </c>
      <c r="F42" s="31">
        <v>0</v>
      </c>
      <c r="G42" s="31">
        <v>0</v>
      </c>
      <c r="H42" s="31">
        <f t="shared" si="2"/>
        <v>0</v>
      </c>
      <c r="I42" s="31">
        <f t="shared" si="1"/>
        <v>0</v>
      </c>
      <c r="J42" s="32"/>
    </row>
    <row r="43" spans="1:10" ht="14.25" hidden="1" customHeight="1" x14ac:dyDescent="0.3">
      <c r="A43" s="1"/>
      <c r="B43" s="29" t="s">
        <v>1116</v>
      </c>
      <c r="C43" s="30" t="s">
        <v>1117</v>
      </c>
      <c r="D43" s="31">
        <v>7332000</v>
      </c>
      <c r="E43" s="31">
        <v>585170.57999999996</v>
      </c>
      <c r="F43" s="31">
        <v>0</v>
      </c>
      <c r="G43" s="31">
        <v>0</v>
      </c>
      <c r="H43" s="31">
        <f t="shared" si="2"/>
        <v>0</v>
      </c>
      <c r="I43" s="31">
        <f t="shared" si="1"/>
        <v>0</v>
      </c>
      <c r="J43" s="32"/>
    </row>
    <row r="44" spans="1:10" ht="14.25" hidden="1" customHeight="1" x14ac:dyDescent="0.3">
      <c r="A44" s="1"/>
      <c r="B44" s="29" t="s">
        <v>1118</v>
      </c>
      <c r="C44" s="30" t="s">
        <v>1117</v>
      </c>
      <c r="D44" s="31">
        <v>5300000</v>
      </c>
      <c r="E44" s="31">
        <v>217065.55</v>
      </c>
      <c r="F44" s="31">
        <v>0</v>
      </c>
      <c r="G44" s="31">
        <v>0</v>
      </c>
      <c r="H44" s="31">
        <f t="shared" si="2"/>
        <v>0</v>
      </c>
      <c r="I44" s="31">
        <f t="shared" si="1"/>
        <v>0</v>
      </c>
      <c r="J44" s="32"/>
    </row>
    <row r="45" spans="1:10" ht="14.25" hidden="1" customHeight="1" x14ac:dyDescent="0.3">
      <c r="A45" s="1"/>
      <c r="B45" s="33" t="s">
        <v>1119</v>
      </c>
      <c r="C45" s="30" t="s">
        <v>1117</v>
      </c>
      <c r="D45" s="31">
        <v>0</v>
      </c>
      <c r="E45" s="31">
        <v>36350.11</v>
      </c>
      <c r="F45" s="31">
        <v>0</v>
      </c>
      <c r="G45" s="31">
        <v>0</v>
      </c>
      <c r="H45" s="31">
        <f t="shared" si="2"/>
        <v>0</v>
      </c>
      <c r="I45" s="31">
        <f t="shared" si="1"/>
        <v>0</v>
      </c>
      <c r="J45" s="32"/>
    </row>
    <row r="46" spans="1:10" ht="14.25" customHeight="1" x14ac:dyDescent="0.3">
      <c r="A46" s="1"/>
      <c r="B46" s="29" t="s">
        <v>1120</v>
      </c>
      <c r="C46" s="30" t="s">
        <v>1121</v>
      </c>
      <c r="D46" s="31">
        <v>0</v>
      </c>
      <c r="E46" s="31">
        <v>2220337.7599999998</v>
      </c>
      <c r="F46" s="31">
        <v>2200000</v>
      </c>
      <c r="G46" s="31">
        <v>1507249.98</v>
      </c>
      <c r="H46" s="31">
        <f t="shared" si="2"/>
        <v>692750.02</v>
      </c>
      <c r="I46" s="31">
        <f t="shared" si="1"/>
        <v>692750.02</v>
      </c>
      <c r="J46" s="32"/>
    </row>
    <row r="47" spans="1:10" ht="14.25" hidden="1" customHeight="1" x14ac:dyDescent="0.3">
      <c r="A47" s="1"/>
      <c r="B47" s="29" t="s">
        <v>1017</v>
      </c>
      <c r="C47" s="30" t="s">
        <v>979</v>
      </c>
      <c r="D47" s="31">
        <v>1500000</v>
      </c>
      <c r="E47" s="31">
        <v>0</v>
      </c>
      <c r="F47" s="31">
        <v>0</v>
      </c>
      <c r="G47" s="31">
        <v>0</v>
      </c>
      <c r="H47" s="31">
        <f t="shared" si="2"/>
        <v>0</v>
      </c>
      <c r="I47" s="31">
        <f t="shared" si="1"/>
        <v>0</v>
      </c>
      <c r="J47" s="32"/>
    </row>
    <row r="48" spans="1:10" ht="14.25" hidden="1" customHeight="1" x14ac:dyDescent="0.3">
      <c r="A48" s="1"/>
      <c r="B48" s="29" t="s">
        <v>1122</v>
      </c>
      <c r="C48" s="30" t="s">
        <v>1123</v>
      </c>
      <c r="D48" s="31">
        <v>2000000</v>
      </c>
      <c r="E48" s="31">
        <v>3227.05</v>
      </c>
      <c r="F48" s="31">
        <v>0</v>
      </c>
      <c r="G48" s="31">
        <v>0</v>
      </c>
      <c r="H48" s="31">
        <f t="shared" si="2"/>
        <v>0</v>
      </c>
      <c r="I48" s="31">
        <f t="shared" si="1"/>
        <v>0</v>
      </c>
      <c r="J48" s="32"/>
    </row>
    <row r="49" spans="1:10" ht="14.25" hidden="1" customHeight="1" x14ac:dyDescent="0.3">
      <c r="A49" s="1"/>
      <c r="B49" s="29" t="s">
        <v>1124</v>
      </c>
      <c r="C49" s="30" t="s">
        <v>1125</v>
      </c>
      <c r="D49" s="31">
        <v>600000</v>
      </c>
      <c r="E49" s="31">
        <v>0</v>
      </c>
      <c r="F49" s="31">
        <v>0</v>
      </c>
      <c r="G49" s="31">
        <v>0</v>
      </c>
      <c r="H49" s="31">
        <f t="shared" si="2"/>
        <v>0</v>
      </c>
      <c r="I49" s="31">
        <f t="shared" si="1"/>
        <v>0</v>
      </c>
      <c r="J49" s="32"/>
    </row>
    <row r="50" spans="1:10" ht="14.25" customHeight="1" x14ac:dyDescent="0.3">
      <c r="A50" s="1"/>
      <c r="B50" s="29" t="s">
        <v>1126</v>
      </c>
      <c r="C50" s="30" t="s">
        <v>1127</v>
      </c>
      <c r="D50" s="31">
        <v>31000010</v>
      </c>
      <c r="E50" s="31">
        <v>77906.81</v>
      </c>
      <c r="F50" s="31">
        <v>2620702</v>
      </c>
      <c r="G50" s="31">
        <v>34915</v>
      </c>
      <c r="H50" s="31">
        <f t="shared" si="2"/>
        <v>2585787</v>
      </c>
      <c r="I50" s="31">
        <f t="shared" si="1"/>
        <v>2585787</v>
      </c>
      <c r="J50" s="32"/>
    </row>
    <row r="51" spans="1:10" ht="14.25" hidden="1" customHeight="1" x14ac:dyDescent="0.3">
      <c r="A51" s="1"/>
      <c r="B51" s="29" t="s">
        <v>1018</v>
      </c>
      <c r="C51" s="30" t="s">
        <v>1019</v>
      </c>
      <c r="D51" s="31">
        <v>2820000</v>
      </c>
      <c r="E51" s="31">
        <v>2805380.29</v>
      </c>
      <c r="F51" s="31">
        <v>0</v>
      </c>
      <c r="G51" s="31">
        <v>0</v>
      </c>
      <c r="H51" s="31">
        <f t="shared" si="2"/>
        <v>0</v>
      </c>
      <c r="I51" s="31">
        <f t="shared" si="1"/>
        <v>0</v>
      </c>
      <c r="J51" s="32"/>
    </row>
    <row r="52" spans="1:10" ht="14.25" hidden="1" customHeight="1" x14ac:dyDescent="0.3">
      <c r="A52" s="1"/>
      <c r="B52" s="29" t="s">
        <v>1020</v>
      </c>
      <c r="C52" s="30" t="s">
        <v>1021</v>
      </c>
      <c r="D52" s="31">
        <v>0</v>
      </c>
      <c r="E52" s="31">
        <v>-43810</v>
      </c>
      <c r="F52" s="31">
        <v>0</v>
      </c>
      <c r="G52" s="31">
        <v>0</v>
      </c>
      <c r="H52" s="31">
        <f t="shared" si="2"/>
        <v>0</v>
      </c>
      <c r="I52" s="31">
        <f t="shared" si="1"/>
        <v>0</v>
      </c>
      <c r="J52" s="32"/>
    </row>
    <row r="53" spans="1:10" ht="14.25" hidden="1" customHeight="1" x14ac:dyDescent="0.3">
      <c r="A53" s="1"/>
      <c r="B53" s="29" t="s">
        <v>1022</v>
      </c>
      <c r="C53" s="30" t="s">
        <v>1023</v>
      </c>
      <c r="D53" s="31">
        <v>0</v>
      </c>
      <c r="E53" s="31">
        <v>3860</v>
      </c>
      <c r="F53" s="31">
        <v>0</v>
      </c>
      <c r="G53" s="31">
        <v>0</v>
      </c>
      <c r="H53" s="31">
        <f t="shared" si="2"/>
        <v>0</v>
      </c>
      <c r="I53" s="31">
        <f t="shared" si="1"/>
        <v>0</v>
      </c>
      <c r="J53" s="32"/>
    </row>
    <row r="54" spans="1:10" ht="14.25" hidden="1" customHeight="1" x14ac:dyDescent="0.3">
      <c r="A54" s="1"/>
      <c r="B54" s="29" t="s">
        <v>1024</v>
      </c>
      <c r="C54" s="30" t="s">
        <v>1025</v>
      </c>
      <c r="D54" s="31">
        <v>535000</v>
      </c>
      <c r="E54" s="31">
        <v>1285004.96</v>
      </c>
      <c r="F54" s="31">
        <v>0</v>
      </c>
      <c r="G54" s="31">
        <v>0</v>
      </c>
      <c r="H54" s="31">
        <f t="shared" si="2"/>
        <v>0</v>
      </c>
      <c r="I54" s="31">
        <f t="shared" si="1"/>
        <v>0</v>
      </c>
      <c r="J54" s="32"/>
    </row>
    <row r="55" spans="1:10" ht="14.25" hidden="1" customHeight="1" x14ac:dyDescent="0.3">
      <c r="A55" s="1"/>
      <c r="B55" s="29" t="s">
        <v>1026</v>
      </c>
      <c r="C55" s="30" t="s">
        <v>1027</v>
      </c>
      <c r="D55" s="31">
        <v>150000</v>
      </c>
      <c r="E55" s="31">
        <v>41872.82</v>
      </c>
      <c r="F55" s="31">
        <v>0</v>
      </c>
      <c r="G55" s="31">
        <v>0</v>
      </c>
      <c r="H55" s="31">
        <f t="shared" si="2"/>
        <v>0</v>
      </c>
      <c r="I55" s="31">
        <f t="shared" si="1"/>
        <v>0</v>
      </c>
      <c r="J55" s="32"/>
    </row>
    <row r="56" spans="1:10" ht="14.25" hidden="1" customHeight="1" x14ac:dyDescent="0.3">
      <c r="A56" s="1"/>
      <c r="B56" s="29" t="s">
        <v>1028</v>
      </c>
      <c r="C56" s="30" t="s">
        <v>1029</v>
      </c>
      <c r="D56" s="31">
        <v>0</v>
      </c>
      <c r="E56" s="31">
        <v>16651.75</v>
      </c>
      <c r="F56" s="31">
        <v>0</v>
      </c>
      <c r="G56" s="31">
        <v>0</v>
      </c>
      <c r="H56" s="31">
        <f t="shared" si="2"/>
        <v>0</v>
      </c>
      <c r="I56" s="31">
        <f t="shared" si="1"/>
        <v>0</v>
      </c>
      <c r="J56" s="32"/>
    </row>
    <row r="57" spans="1:10" ht="14.25" hidden="1" customHeight="1" x14ac:dyDescent="0.3">
      <c r="A57" s="1"/>
      <c r="B57" s="29" t="s">
        <v>1030</v>
      </c>
      <c r="C57" s="30" t="s">
        <v>1031</v>
      </c>
      <c r="D57" s="31">
        <v>5000</v>
      </c>
      <c r="E57" s="31">
        <v>9757.67</v>
      </c>
      <c r="F57" s="31">
        <v>0</v>
      </c>
      <c r="G57" s="31">
        <v>0</v>
      </c>
      <c r="H57" s="31">
        <f t="shared" si="2"/>
        <v>0</v>
      </c>
      <c r="I57" s="31">
        <f t="shared" si="1"/>
        <v>0</v>
      </c>
      <c r="J57" s="32"/>
    </row>
    <row r="58" spans="1:10" ht="14.25" hidden="1" customHeight="1" x14ac:dyDescent="0.3">
      <c r="A58" s="1"/>
      <c r="B58" s="33" t="s">
        <v>1032</v>
      </c>
      <c r="C58" s="30" t="s">
        <v>1033</v>
      </c>
      <c r="D58" s="31">
        <v>0</v>
      </c>
      <c r="E58" s="31">
        <v>12187.4</v>
      </c>
      <c r="F58" s="31">
        <v>0</v>
      </c>
      <c r="G58" s="31">
        <v>0</v>
      </c>
      <c r="H58" s="31">
        <f t="shared" si="2"/>
        <v>0</v>
      </c>
      <c r="I58" s="31">
        <f t="shared" si="1"/>
        <v>0</v>
      </c>
      <c r="J58" s="32"/>
    </row>
    <row r="59" spans="1:10" ht="14.25" hidden="1" customHeight="1" x14ac:dyDescent="0.3">
      <c r="A59" s="1"/>
      <c r="B59" s="29" t="s">
        <v>1036</v>
      </c>
      <c r="C59" s="30" t="s">
        <v>1128</v>
      </c>
      <c r="D59" s="31">
        <v>1960700</v>
      </c>
      <c r="E59" s="31">
        <v>414289.87</v>
      </c>
      <c r="F59" s="31">
        <v>0</v>
      </c>
      <c r="G59" s="31">
        <v>0</v>
      </c>
      <c r="H59" s="31">
        <f t="shared" si="2"/>
        <v>0</v>
      </c>
      <c r="I59" s="31">
        <f t="shared" si="1"/>
        <v>0</v>
      </c>
      <c r="J59" s="32"/>
    </row>
    <row r="60" spans="1:10" ht="14.25" hidden="1" customHeight="1" x14ac:dyDescent="0.3">
      <c r="A60" s="1"/>
      <c r="B60" s="33" t="s">
        <v>1129</v>
      </c>
      <c r="C60" s="30" t="s">
        <v>1130</v>
      </c>
      <c r="D60" s="31"/>
      <c r="E60" s="31">
        <v>0</v>
      </c>
      <c r="F60" s="31">
        <v>0</v>
      </c>
      <c r="G60" s="31">
        <v>0</v>
      </c>
      <c r="H60" s="31">
        <f t="shared" si="2"/>
        <v>0</v>
      </c>
      <c r="I60" s="31">
        <f t="shared" si="1"/>
        <v>0</v>
      </c>
      <c r="J60" s="32"/>
    </row>
    <row r="61" spans="1:10" ht="14.25" hidden="1" customHeight="1" x14ac:dyDescent="0.3">
      <c r="A61" s="1"/>
      <c r="B61" s="29" t="s">
        <v>1038</v>
      </c>
      <c r="C61" s="30" t="s">
        <v>1131</v>
      </c>
      <c r="D61" s="31">
        <v>0</v>
      </c>
      <c r="E61" s="31">
        <v>76097.72</v>
      </c>
      <c r="F61" s="31">
        <v>0</v>
      </c>
      <c r="G61" s="31">
        <v>0</v>
      </c>
      <c r="H61" s="31">
        <f t="shared" si="2"/>
        <v>0</v>
      </c>
      <c r="I61" s="31">
        <f t="shared" si="1"/>
        <v>0</v>
      </c>
      <c r="J61" s="32"/>
    </row>
    <row r="62" spans="1:10" ht="14.25" hidden="1" customHeight="1" x14ac:dyDescent="0.3">
      <c r="A62" s="1"/>
      <c r="B62" s="29" t="s">
        <v>1132</v>
      </c>
      <c r="C62" s="30" t="s">
        <v>1133</v>
      </c>
      <c r="D62" s="31">
        <v>0</v>
      </c>
      <c r="E62" s="31">
        <v>8161.4</v>
      </c>
      <c r="F62" s="31">
        <v>0</v>
      </c>
      <c r="G62" s="31">
        <v>0</v>
      </c>
      <c r="H62" s="31">
        <f t="shared" si="2"/>
        <v>0</v>
      </c>
      <c r="I62" s="31">
        <f t="shared" si="1"/>
        <v>0</v>
      </c>
      <c r="J62" s="32"/>
    </row>
    <row r="63" spans="1:10" ht="14.25" hidden="1" customHeight="1" x14ac:dyDescent="0.3">
      <c r="A63" s="1"/>
      <c r="B63" s="29" t="s">
        <v>1134</v>
      </c>
      <c r="C63" s="30" t="s">
        <v>1135</v>
      </c>
      <c r="D63" s="31">
        <v>679000</v>
      </c>
      <c r="E63" s="31">
        <v>30546.32</v>
      </c>
      <c r="F63" s="31">
        <v>0</v>
      </c>
      <c r="G63" s="31">
        <v>0</v>
      </c>
      <c r="H63" s="31">
        <f t="shared" si="2"/>
        <v>0</v>
      </c>
      <c r="I63" s="31">
        <f t="shared" si="1"/>
        <v>0</v>
      </c>
      <c r="J63" s="32"/>
    </row>
    <row r="64" spans="1:10" ht="14.25" hidden="1" customHeight="1" x14ac:dyDescent="0.3">
      <c r="A64" s="1"/>
      <c r="B64" s="29" t="s">
        <v>1042</v>
      </c>
      <c r="C64" s="30" t="s">
        <v>1136</v>
      </c>
      <c r="D64" s="31">
        <v>1650000</v>
      </c>
      <c r="E64" s="31">
        <v>1714834.73</v>
      </c>
      <c r="F64" s="31"/>
      <c r="G64" s="31">
        <v>0</v>
      </c>
      <c r="H64" s="31">
        <f t="shared" si="2"/>
        <v>0</v>
      </c>
      <c r="I64" s="31">
        <f t="shared" si="1"/>
        <v>0</v>
      </c>
      <c r="J64" s="32"/>
    </row>
    <row r="65" spans="1:10" ht="14.25" hidden="1" customHeight="1" x14ac:dyDescent="0.3">
      <c r="A65" s="1"/>
      <c r="B65" s="29" t="s">
        <v>1044</v>
      </c>
      <c r="C65" s="30" t="s">
        <v>1045</v>
      </c>
      <c r="D65" s="31">
        <v>1200000</v>
      </c>
      <c r="E65" s="31">
        <v>1557198.83</v>
      </c>
      <c r="F65" s="31"/>
      <c r="G65" s="31">
        <v>0</v>
      </c>
      <c r="H65" s="31">
        <f t="shared" si="2"/>
        <v>0</v>
      </c>
      <c r="I65" s="31">
        <f t="shared" si="1"/>
        <v>0</v>
      </c>
      <c r="J65" s="32"/>
    </row>
    <row r="66" spans="1:10" ht="14.25" hidden="1" customHeight="1" x14ac:dyDescent="0.3">
      <c r="A66" s="1"/>
      <c r="B66" s="29" t="s">
        <v>1046</v>
      </c>
      <c r="C66" s="30" t="s">
        <v>1137</v>
      </c>
      <c r="D66" s="31">
        <v>900000</v>
      </c>
      <c r="E66" s="31">
        <v>1186961.44</v>
      </c>
      <c r="F66" s="31"/>
      <c r="G66" s="31">
        <v>0</v>
      </c>
      <c r="H66" s="31">
        <f t="shared" si="2"/>
        <v>0</v>
      </c>
      <c r="I66" s="31">
        <f t="shared" si="1"/>
        <v>0</v>
      </c>
      <c r="J66" s="32"/>
    </row>
    <row r="67" spans="1:10" ht="14.25" hidden="1" customHeight="1" x14ac:dyDescent="0.3">
      <c r="A67" s="1"/>
      <c r="B67" s="29" t="s">
        <v>1048</v>
      </c>
      <c r="C67" s="30" t="s">
        <v>1138</v>
      </c>
      <c r="D67" s="31">
        <v>550000</v>
      </c>
      <c r="E67" s="31">
        <v>589805.09</v>
      </c>
      <c r="F67" s="31"/>
      <c r="G67" s="31">
        <v>0</v>
      </c>
      <c r="H67" s="31">
        <f t="shared" si="2"/>
        <v>0</v>
      </c>
      <c r="I67" s="31">
        <f t="shared" si="1"/>
        <v>0</v>
      </c>
      <c r="J67" s="32"/>
    </row>
    <row r="68" spans="1:10" ht="14.25" hidden="1" customHeight="1" x14ac:dyDescent="0.3">
      <c r="A68" s="1"/>
      <c r="B68" s="29" t="s">
        <v>1050</v>
      </c>
      <c r="C68" s="30" t="s">
        <v>1139</v>
      </c>
      <c r="D68" s="31">
        <v>0</v>
      </c>
      <c r="E68" s="31">
        <v>643953.56000000006</v>
      </c>
      <c r="F68" s="31"/>
      <c r="G68" s="31">
        <v>0</v>
      </c>
      <c r="H68" s="31">
        <f t="shared" si="2"/>
        <v>0</v>
      </c>
      <c r="I68" s="31">
        <f t="shared" si="1"/>
        <v>0</v>
      </c>
      <c r="J68" s="32"/>
    </row>
    <row r="69" spans="1:10" ht="14.25" hidden="1" customHeight="1" x14ac:dyDescent="0.3">
      <c r="A69" s="1"/>
      <c r="B69" s="29" t="s">
        <v>1052</v>
      </c>
      <c r="C69" s="30" t="s">
        <v>1053</v>
      </c>
      <c r="D69" s="31">
        <v>3138010</v>
      </c>
      <c r="E69" s="31">
        <v>3640938.69</v>
      </c>
      <c r="F69" s="31"/>
      <c r="G69" s="31">
        <v>0</v>
      </c>
      <c r="H69" s="31">
        <f t="shared" si="2"/>
        <v>0</v>
      </c>
      <c r="I69" s="31">
        <f t="shared" si="1"/>
        <v>0</v>
      </c>
      <c r="J69" s="32"/>
    </row>
    <row r="70" spans="1:10" ht="14.25" hidden="1" customHeight="1" x14ac:dyDescent="0.3">
      <c r="A70" s="1"/>
      <c r="B70" s="29" t="s">
        <v>1054</v>
      </c>
      <c r="C70" s="30" t="s">
        <v>1055</v>
      </c>
      <c r="D70" s="31">
        <v>1355000</v>
      </c>
      <c r="E70" s="31">
        <v>8834.14</v>
      </c>
      <c r="F70" s="31">
        <v>0</v>
      </c>
      <c r="G70" s="31">
        <v>0</v>
      </c>
      <c r="H70" s="31">
        <f t="shared" si="2"/>
        <v>0</v>
      </c>
      <c r="I70" s="31">
        <f t="shared" si="1"/>
        <v>0</v>
      </c>
      <c r="J70" s="32"/>
    </row>
    <row r="71" spans="1:10" ht="14.25" hidden="1" customHeight="1" x14ac:dyDescent="0.3">
      <c r="A71" s="1"/>
      <c r="B71" s="33" t="s">
        <v>1058</v>
      </c>
      <c r="C71" s="30" t="s">
        <v>1059</v>
      </c>
      <c r="D71" s="31">
        <v>350000</v>
      </c>
      <c r="E71" s="31">
        <v>398509.06</v>
      </c>
      <c r="F71" s="31"/>
      <c r="G71" s="31">
        <v>0</v>
      </c>
      <c r="H71" s="31">
        <f t="shared" ref="H71:H94" si="3">SUM(F71-G71)</f>
        <v>0</v>
      </c>
      <c r="I71" s="31">
        <f t="shared" si="1"/>
        <v>0</v>
      </c>
      <c r="J71" s="32"/>
    </row>
    <row r="72" spans="1:10" ht="14.25" customHeight="1" x14ac:dyDescent="0.3">
      <c r="A72" s="1"/>
      <c r="B72" s="33" t="s">
        <v>1060</v>
      </c>
      <c r="C72" s="30" t="s">
        <v>1140</v>
      </c>
      <c r="D72" s="31">
        <v>900000</v>
      </c>
      <c r="E72" s="31">
        <v>1429692.37</v>
      </c>
      <c r="F72" s="31">
        <v>68111</v>
      </c>
      <c r="G72" s="31">
        <v>76336.41</v>
      </c>
      <c r="H72" s="31">
        <f t="shared" si="3"/>
        <v>-8225.4100000000035</v>
      </c>
      <c r="I72" s="31">
        <f t="shared" ref="I72:I94" si="4">H72</f>
        <v>-8225.4100000000035</v>
      </c>
      <c r="J72" s="32"/>
    </row>
    <row r="73" spans="1:10" ht="14.25" hidden="1" customHeight="1" x14ac:dyDescent="0.3">
      <c r="A73" s="1"/>
      <c r="B73" s="33" t="s">
        <v>1062</v>
      </c>
      <c r="C73" s="30" t="s">
        <v>1141</v>
      </c>
      <c r="D73" s="31">
        <v>3190000</v>
      </c>
      <c r="E73" s="31">
        <v>4836842.28</v>
      </c>
      <c r="F73" s="31"/>
      <c r="G73" s="31">
        <v>0</v>
      </c>
      <c r="H73" s="31">
        <f t="shared" si="3"/>
        <v>0</v>
      </c>
      <c r="I73" s="31">
        <f t="shared" si="4"/>
        <v>0</v>
      </c>
      <c r="J73" s="32"/>
    </row>
    <row r="74" spans="1:10" ht="14.25" hidden="1" customHeight="1" x14ac:dyDescent="0.3">
      <c r="A74" s="1"/>
      <c r="B74" s="33" t="s">
        <v>1142</v>
      </c>
      <c r="C74" s="30" t="s">
        <v>1143</v>
      </c>
      <c r="D74" s="31">
        <v>1600000</v>
      </c>
      <c r="E74" s="31">
        <v>2464279.42</v>
      </c>
      <c r="F74" s="31">
        <v>0</v>
      </c>
      <c r="G74" s="31">
        <v>0</v>
      </c>
      <c r="H74" s="31">
        <f t="shared" si="3"/>
        <v>0</v>
      </c>
      <c r="I74" s="31">
        <f t="shared" si="4"/>
        <v>0</v>
      </c>
      <c r="J74" s="32"/>
    </row>
    <row r="75" spans="1:10" ht="14.25" hidden="1" customHeight="1" x14ac:dyDescent="0.3">
      <c r="A75" s="1"/>
      <c r="B75" s="33" t="s">
        <v>1064</v>
      </c>
      <c r="C75" s="30" t="s">
        <v>1144</v>
      </c>
      <c r="D75" s="31">
        <v>1250000</v>
      </c>
      <c r="E75" s="31">
        <v>2764485.96</v>
      </c>
      <c r="F75" s="31"/>
      <c r="G75" s="31"/>
      <c r="H75" s="31">
        <f t="shared" si="3"/>
        <v>0</v>
      </c>
      <c r="I75" s="31">
        <f t="shared" si="4"/>
        <v>0</v>
      </c>
      <c r="J75" s="32"/>
    </row>
    <row r="76" spans="1:10" ht="14.25" hidden="1" customHeight="1" x14ac:dyDescent="0.3">
      <c r="A76" s="1"/>
      <c r="B76" s="33" t="s">
        <v>1066</v>
      </c>
      <c r="C76" s="30" t="s">
        <v>1145</v>
      </c>
      <c r="D76" s="31">
        <v>1431501</v>
      </c>
      <c r="E76" s="31">
        <v>1140199.23</v>
      </c>
      <c r="F76" s="31"/>
      <c r="G76" s="31"/>
      <c r="H76" s="31">
        <f t="shared" si="3"/>
        <v>0</v>
      </c>
      <c r="I76" s="31">
        <f t="shared" si="4"/>
        <v>0</v>
      </c>
      <c r="J76" s="32"/>
    </row>
    <row r="77" spans="1:10" ht="14.25" customHeight="1" x14ac:dyDescent="0.3">
      <c r="A77" s="1"/>
      <c r="B77" s="33" t="s">
        <v>1068</v>
      </c>
      <c r="C77" s="30" t="s">
        <v>1069</v>
      </c>
      <c r="D77" s="31">
        <v>1784935</v>
      </c>
      <c r="E77" s="31">
        <v>49081.16</v>
      </c>
      <c r="F77" s="31">
        <v>871927</v>
      </c>
      <c r="G77" s="31">
        <v>8000</v>
      </c>
      <c r="H77" s="31">
        <f t="shared" si="3"/>
        <v>863927</v>
      </c>
      <c r="I77" s="31">
        <f t="shared" si="4"/>
        <v>863927</v>
      </c>
      <c r="J77" s="32"/>
    </row>
    <row r="78" spans="1:10" ht="14.25" customHeight="1" x14ac:dyDescent="0.3">
      <c r="A78" s="1"/>
      <c r="B78" s="33" t="s">
        <v>1146</v>
      </c>
      <c r="C78" s="30" t="s">
        <v>1147</v>
      </c>
      <c r="D78" s="31">
        <v>0</v>
      </c>
      <c r="E78" s="31">
        <v>67774.960000000006</v>
      </c>
      <c r="F78" s="31">
        <v>0</v>
      </c>
      <c r="G78" s="31">
        <v>40975</v>
      </c>
      <c r="H78" s="31">
        <f t="shared" si="3"/>
        <v>-40975</v>
      </c>
      <c r="I78" s="31">
        <f t="shared" si="4"/>
        <v>-40975</v>
      </c>
      <c r="J78" s="32"/>
    </row>
    <row r="79" spans="1:10" ht="14.25" customHeight="1" x14ac:dyDescent="0.3">
      <c r="A79" s="1"/>
      <c r="B79" s="29" t="s">
        <v>1148</v>
      </c>
      <c r="C79" s="30" t="s">
        <v>1149</v>
      </c>
      <c r="D79" s="31">
        <v>0</v>
      </c>
      <c r="E79" s="31">
        <v>429182.96</v>
      </c>
      <c r="F79" s="31">
        <v>186691</v>
      </c>
      <c r="G79" s="31">
        <v>176891.5</v>
      </c>
      <c r="H79" s="31">
        <f t="shared" si="3"/>
        <v>9799.5</v>
      </c>
      <c r="I79" s="31">
        <f t="shared" si="4"/>
        <v>9799.5</v>
      </c>
      <c r="J79" s="32"/>
    </row>
    <row r="80" spans="1:10" ht="14.25" hidden="1" customHeight="1" x14ac:dyDescent="0.3">
      <c r="A80" s="1"/>
      <c r="B80" s="29" t="s">
        <v>1072</v>
      </c>
      <c r="C80" s="30" t="s">
        <v>1150</v>
      </c>
      <c r="D80" s="31">
        <v>80000</v>
      </c>
      <c r="E80" s="31">
        <v>408513.49</v>
      </c>
      <c r="F80" s="31">
        <v>0</v>
      </c>
      <c r="G80" s="31">
        <v>0</v>
      </c>
      <c r="H80" s="31">
        <f t="shared" si="3"/>
        <v>0</v>
      </c>
      <c r="I80" s="31">
        <f t="shared" si="4"/>
        <v>0</v>
      </c>
      <c r="J80" s="32"/>
    </row>
    <row r="81" spans="1:10" ht="14.25" customHeight="1" x14ac:dyDescent="0.3">
      <c r="A81" s="1"/>
      <c r="B81" s="29" t="s">
        <v>1074</v>
      </c>
      <c r="C81" s="30" t="s">
        <v>1151</v>
      </c>
      <c r="D81" s="31">
        <v>348000</v>
      </c>
      <c r="E81" s="31">
        <v>184065.06</v>
      </c>
      <c r="F81" s="31">
        <v>328400</v>
      </c>
      <c r="G81" s="31">
        <v>132861.16</v>
      </c>
      <c r="H81" s="31">
        <f t="shared" si="3"/>
        <v>195538.84</v>
      </c>
      <c r="I81" s="31">
        <f t="shared" si="4"/>
        <v>195538.84</v>
      </c>
      <c r="J81" s="32"/>
    </row>
    <row r="82" spans="1:10" ht="14.25" hidden="1" customHeight="1" x14ac:dyDescent="0.3">
      <c r="A82" s="1"/>
      <c r="B82" s="29" t="s">
        <v>1076</v>
      </c>
      <c r="C82" s="30" t="s">
        <v>1152</v>
      </c>
      <c r="D82" s="31">
        <v>0</v>
      </c>
      <c r="E82" s="31">
        <v>52632.5</v>
      </c>
      <c r="F82" s="31">
        <v>0</v>
      </c>
      <c r="G82" s="31">
        <v>0</v>
      </c>
      <c r="H82" s="31">
        <f t="shared" si="3"/>
        <v>0</v>
      </c>
      <c r="I82" s="31">
        <f t="shared" si="4"/>
        <v>0</v>
      </c>
      <c r="J82" s="32"/>
    </row>
    <row r="83" spans="1:10" ht="14.25" customHeight="1" x14ac:dyDescent="0.3">
      <c r="A83" s="1"/>
      <c r="B83" s="29" t="s">
        <v>1078</v>
      </c>
      <c r="C83" s="30" t="s">
        <v>1079</v>
      </c>
      <c r="D83" s="31">
        <v>3900000</v>
      </c>
      <c r="E83" s="31">
        <v>2959911.22</v>
      </c>
      <c r="F83" s="31">
        <v>1483415</v>
      </c>
      <c r="G83" s="31">
        <v>357334.77</v>
      </c>
      <c r="H83" s="31">
        <f t="shared" si="3"/>
        <v>1126080.23</v>
      </c>
      <c r="I83" s="31">
        <f t="shared" si="4"/>
        <v>1126080.23</v>
      </c>
      <c r="J83" s="32"/>
    </row>
    <row r="84" spans="1:10" ht="14.25" hidden="1" customHeight="1" x14ac:dyDescent="0.3">
      <c r="A84" s="1"/>
      <c r="B84" s="29" t="s">
        <v>1080</v>
      </c>
      <c r="C84" s="30" t="s">
        <v>1081</v>
      </c>
      <c r="D84" s="31">
        <v>140000</v>
      </c>
      <c r="E84" s="31">
        <v>66119.820000000007</v>
      </c>
      <c r="F84" s="31">
        <v>0</v>
      </c>
      <c r="G84" s="31">
        <v>0</v>
      </c>
      <c r="H84" s="31">
        <f t="shared" si="3"/>
        <v>0</v>
      </c>
      <c r="I84" s="31">
        <f t="shared" si="4"/>
        <v>0</v>
      </c>
      <c r="J84" s="32"/>
    </row>
    <row r="85" spans="1:10" ht="14.25" hidden="1" customHeight="1" x14ac:dyDescent="0.3">
      <c r="A85" s="1"/>
      <c r="B85" s="29" t="s">
        <v>1082</v>
      </c>
      <c r="C85" s="30" t="s">
        <v>1083</v>
      </c>
      <c r="D85" s="31">
        <v>133000</v>
      </c>
      <c r="E85" s="31">
        <v>0</v>
      </c>
      <c r="F85" s="31">
        <v>0</v>
      </c>
      <c r="G85" s="31">
        <v>0</v>
      </c>
      <c r="H85" s="31">
        <f t="shared" si="3"/>
        <v>0</v>
      </c>
      <c r="I85" s="31">
        <f t="shared" si="4"/>
        <v>0</v>
      </c>
      <c r="J85" s="32"/>
    </row>
    <row r="86" spans="1:10" ht="14.25" customHeight="1" x14ac:dyDescent="0.3">
      <c r="A86" s="1"/>
      <c r="B86" s="29" t="s">
        <v>1153</v>
      </c>
      <c r="C86" s="30" t="s">
        <v>1154</v>
      </c>
      <c r="D86" s="31">
        <v>0</v>
      </c>
      <c r="E86" s="31">
        <v>203314.89</v>
      </c>
      <c r="F86" s="31">
        <v>0</v>
      </c>
      <c r="G86" s="31">
        <v>4000</v>
      </c>
      <c r="H86" s="31">
        <f t="shared" si="3"/>
        <v>-4000</v>
      </c>
      <c r="I86" s="31">
        <f t="shared" si="4"/>
        <v>-4000</v>
      </c>
      <c r="J86" s="32"/>
    </row>
    <row r="87" spans="1:10" ht="14.25" hidden="1" customHeight="1" x14ac:dyDescent="0.3">
      <c r="A87" s="1"/>
      <c r="B87" s="29" t="s">
        <v>1084</v>
      </c>
      <c r="C87" s="30" t="s">
        <v>1085</v>
      </c>
      <c r="D87" s="31">
        <v>0</v>
      </c>
      <c r="E87" s="31">
        <v>82536.97</v>
      </c>
      <c r="F87" s="31">
        <v>0</v>
      </c>
      <c r="G87" s="31">
        <v>0</v>
      </c>
      <c r="H87" s="31">
        <f t="shared" si="3"/>
        <v>0</v>
      </c>
      <c r="I87" s="31">
        <f t="shared" si="4"/>
        <v>0</v>
      </c>
      <c r="J87" s="32"/>
    </row>
    <row r="88" spans="1:10" ht="14.25" hidden="1" customHeight="1" x14ac:dyDescent="0.3">
      <c r="A88" s="1"/>
      <c r="B88" s="29" t="s">
        <v>1086</v>
      </c>
      <c r="C88" s="30" t="s">
        <v>1087</v>
      </c>
      <c r="D88" s="31">
        <v>0</v>
      </c>
      <c r="E88" s="31">
        <v>31035.25</v>
      </c>
      <c r="F88" s="31">
        <v>0</v>
      </c>
      <c r="G88" s="31">
        <v>0</v>
      </c>
      <c r="H88" s="31">
        <f t="shared" si="3"/>
        <v>0</v>
      </c>
      <c r="I88" s="31">
        <f t="shared" si="4"/>
        <v>0</v>
      </c>
      <c r="J88" s="32"/>
    </row>
    <row r="89" spans="1:10" ht="14.25" hidden="1" customHeight="1" x14ac:dyDescent="0.3">
      <c r="A89" s="1"/>
      <c r="B89" s="29" t="s">
        <v>1155</v>
      </c>
      <c r="C89" s="30" t="s">
        <v>1156</v>
      </c>
      <c r="D89" s="31">
        <v>211025</v>
      </c>
      <c r="E89" s="31">
        <v>211025</v>
      </c>
      <c r="F89" s="31">
        <v>0</v>
      </c>
      <c r="G89" s="31">
        <v>0</v>
      </c>
      <c r="H89" s="31">
        <f t="shared" si="3"/>
        <v>0</v>
      </c>
      <c r="I89" s="31">
        <f t="shared" si="4"/>
        <v>0</v>
      </c>
      <c r="J89" s="32"/>
    </row>
    <row r="90" spans="1:10" ht="14.25" hidden="1" customHeight="1" x14ac:dyDescent="0.3">
      <c r="A90" s="1"/>
      <c r="B90" s="29" t="s">
        <v>1157</v>
      </c>
      <c r="C90" s="30" t="s">
        <v>1158</v>
      </c>
      <c r="D90" s="31">
        <v>1600000</v>
      </c>
      <c r="E90" s="31">
        <v>0</v>
      </c>
      <c r="F90" s="31">
        <v>0</v>
      </c>
      <c r="G90" s="31">
        <v>0</v>
      </c>
      <c r="H90" s="31">
        <f t="shared" si="3"/>
        <v>0</v>
      </c>
      <c r="I90" s="31">
        <f t="shared" si="4"/>
        <v>0</v>
      </c>
      <c r="J90" s="32"/>
    </row>
    <row r="91" spans="1:10" ht="14.25" hidden="1" customHeight="1" x14ac:dyDescent="0.3">
      <c r="A91" s="1"/>
      <c r="B91" s="29" t="s">
        <v>1088</v>
      </c>
      <c r="C91" s="30" t="s">
        <v>1159</v>
      </c>
      <c r="D91" s="31">
        <v>0</v>
      </c>
      <c r="E91" s="31">
        <v>18053</v>
      </c>
      <c r="F91" s="31">
        <v>0</v>
      </c>
      <c r="G91" s="31">
        <v>0</v>
      </c>
      <c r="H91" s="31">
        <f t="shared" si="3"/>
        <v>0</v>
      </c>
      <c r="I91" s="31">
        <f t="shared" si="4"/>
        <v>0</v>
      </c>
      <c r="J91" s="32"/>
    </row>
    <row r="92" spans="1:10" ht="14.25" hidden="1" customHeight="1" x14ac:dyDescent="0.3">
      <c r="A92" s="1"/>
      <c r="B92" s="29" t="s">
        <v>1090</v>
      </c>
      <c r="C92" s="30" t="s">
        <v>1091</v>
      </c>
      <c r="D92" s="31">
        <v>0</v>
      </c>
      <c r="E92" s="31">
        <v>66083.100000000006</v>
      </c>
      <c r="F92" s="31">
        <v>0</v>
      </c>
      <c r="G92" s="31">
        <v>0</v>
      </c>
      <c r="H92" s="31">
        <f t="shared" si="3"/>
        <v>0</v>
      </c>
      <c r="I92" s="31">
        <f t="shared" si="4"/>
        <v>0</v>
      </c>
      <c r="J92" s="32"/>
    </row>
    <row r="93" spans="1:10" ht="14.25" hidden="1" customHeight="1" x14ac:dyDescent="0.3">
      <c r="A93" s="1"/>
      <c r="B93" s="29" t="s">
        <v>1094</v>
      </c>
      <c r="C93" s="30" t="s">
        <v>1160</v>
      </c>
      <c r="D93" s="31">
        <v>2820006</v>
      </c>
      <c r="E93" s="31">
        <v>903017.58</v>
      </c>
      <c r="F93" s="31">
        <v>0</v>
      </c>
      <c r="G93" s="31">
        <v>0</v>
      </c>
      <c r="H93" s="31">
        <f t="shared" si="3"/>
        <v>0</v>
      </c>
      <c r="I93" s="31">
        <f t="shared" si="4"/>
        <v>0</v>
      </c>
      <c r="J93" s="32"/>
    </row>
    <row r="94" spans="1:10" ht="14.25" hidden="1" customHeight="1" x14ac:dyDescent="0.3">
      <c r="A94" s="1"/>
      <c r="B94" s="33" t="s">
        <v>1161</v>
      </c>
      <c r="C94" s="30" t="s">
        <v>1162</v>
      </c>
      <c r="D94" s="31">
        <v>0</v>
      </c>
      <c r="E94" s="31">
        <v>0</v>
      </c>
      <c r="F94" s="31">
        <v>0</v>
      </c>
      <c r="G94" s="31">
        <v>0</v>
      </c>
      <c r="H94" s="31">
        <f t="shared" si="3"/>
        <v>0</v>
      </c>
      <c r="I94" s="31">
        <f t="shared" si="4"/>
        <v>0</v>
      </c>
      <c r="J94" s="32"/>
    </row>
    <row r="95" spans="1:10" ht="14.25" customHeight="1" x14ac:dyDescent="0.3">
      <c r="A95" s="1"/>
      <c r="B95" s="37"/>
      <c r="C95" s="38"/>
      <c r="D95" s="54"/>
      <c r="E95" s="53"/>
      <c r="F95" s="54"/>
      <c r="G95" s="53"/>
      <c r="H95" s="54"/>
      <c r="I95" s="53"/>
      <c r="J95" s="40"/>
    </row>
    <row r="96" spans="1:10" ht="14.25" customHeight="1" x14ac:dyDescent="0.3">
      <c r="A96" s="1"/>
      <c r="B96" s="41"/>
      <c r="C96" s="42"/>
      <c r="D96" s="43">
        <f t="shared" ref="D96:I96" si="5">SUM(D7:D95)</f>
        <v>101272926</v>
      </c>
      <c r="E96" s="44">
        <f t="shared" si="5"/>
        <v>57646321.039999999</v>
      </c>
      <c r="F96" s="43">
        <f t="shared" si="5"/>
        <v>10932794</v>
      </c>
      <c r="G96" s="44">
        <f t="shared" si="5"/>
        <v>4097209.9400000004</v>
      </c>
      <c r="H96" s="43">
        <f t="shared" si="5"/>
        <v>6835584.0600000005</v>
      </c>
      <c r="I96" s="44">
        <f t="shared" si="5"/>
        <v>6835584.0600000005</v>
      </c>
      <c r="J96" s="45"/>
    </row>
    <row r="97" spans="2:10" ht="14.25" customHeight="1" x14ac:dyDescent="0.3"/>
    <row r="98" spans="2:10" ht="14.25" customHeight="1" x14ac:dyDescent="0.3"/>
    <row r="99" spans="2:10" ht="14.25" customHeight="1" x14ac:dyDescent="0.3"/>
    <row r="100" spans="2:10" ht="14.25" customHeight="1" x14ac:dyDescent="0.3">
      <c r="B100" s="71" t="s">
        <v>1214</v>
      </c>
      <c r="C100" s="71"/>
      <c r="D100" s="80"/>
      <c r="E100" s="80"/>
      <c r="F100" s="80"/>
      <c r="G100" s="80"/>
      <c r="H100" s="80"/>
      <c r="I100" s="80"/>
      <c r="J100" s="69"/>
    </row>
    <row r="101" spans="2:10" ht="14.25" customHeight="1" x14ac:dyDescent="0.3">
      <c r="B101" s="72" t="s">
        <v>1215</v>
      </c>
      <c r="C101" s="72"/>
      <c r="D101" s="72"/>
      <c r="E101" s="72"/>
      <c r="F101" s="72"/>
      <c r="G101" s="72"/>
      <c r="H101" s="72"/>
      <c r="I101" s="72"/>
      <c r="J101" s="69"/>
    </row>
    <row r="102" spans="2:10" ht="27.6" customHeight="1" x14ac:dyDescent="0.3">
      <c r="B102" s="74" t="s">
        <v>1216</v>
      </c>
      <c r="C102" s="74"/>
      <c r="D102" s="73"/>
      <c r="E102" s="73"/>
      <c r="F102" s="81" t="s">
        <v>1174</v>
      </c>
      <c r="G102" s="81" t="s">
        <v>1217</v>
      </c>
      <c r="H102" s="81" t="s">
        <v>1218</v>
      </c>
      <c r="I102" s="100" t="s">
        <v>1246</v>
      </c>
      <c r="J102" s="69"/>
    </row>
    <row r="103" spans="2:10" ht="14.25" customHeight="1" x14ac:dyDescent="0.3">
      <c r="B103" s="75" t="s">
        <v>980</v>
      </c>
      <c r="C103" s="84" t="s">
        <v>1219</v>
      </c>
      <c r="D103" s="92"/>
      <c r="E103" s="94"/>
      <c r="F103" s="83">
        <v>0</v>
      </c>
      <c r="G103" s="86">
        <v>940019</v>
      </c>
      <c r="H103" s="102">
        <f>F103-G103</f>
        <v>-940019</v>
      </c>
      <c r="I103" s="101">
        <f>H103</f>
        <v>-940019</v>
      </c>
      <c r="J103" s="69"/>
    </row>
    <row r="104" spans="2:10" ht="14.25" customHeight="1" x14ac:dyDescent="0.3">
      <c r="B104" s="76" t="s">
        <v>1042</v>
      </c>
      <c r="C104" s="85" t="s">
        <v>1220</v>
      </c>
      <c r="D104" s="93"/>
      <c r="E104" s="91"/>
      <c r="F104" s="77">
        <v>-591703</v>
      </c>
      <c r="G104" s="77">
        <v>0</v>
      </c>
      <c r="H104" s="103">
        <f t="shared" ref="H104:H115" si="6">F104-G104</f>
        <v>-591703</v>
      </c>
      <c r="I104" s="77">
        <f t="shared" ref="I104:I116" si="7">H104</f>
        <v>-591703</v>
      </c>
      <c r="J104" s="69"/>
    </row>
    <row r="105" spans="2:10" ht="14.25" customHeight="1" x14ac:dyDescent="0.3">
      <c r="B105" s="76" t="s">
        <v>1044</v>
      </c>
      <c r="C105" s="85" t="s">
        <v>1221</v>
      </c>
      <c r="D105" s="93"/>
      <c r="E105" s="91"/>
      <c r="F105" s="77">
        <v>-318609</v>
      </c>
      <c r="G105" s="77">
        <v>0</v>
      </c>
      <c r="H105" s="103">
        <f t="shared" si="6"/>
        <v>-318609</v>
      </c>
      <c r="I105" s="77">
        <f t="shared" si="7"/>
        <v>-318609</v>
      </c>
      <c r="J105" s="69"/>
    </row>
    <row r="106" spans="2:10" ht="14.25" customHeight="1" x14ac:dyDescent="0.3">
      <c r="B106" s="76" t="s">
        <v>1046</v>
      </c>
      <c r="C106" s="85" t="s">
        <v>1222</v>
      </c>
      <c r="D106" s="93"/>
      <c r="E106" s="91"/>
      <c r="F106" s="77">
        <v>-465955</v>
      </c>
      <c r="G106" s="77">
        <v>0</v>
      </c>
      <c r="H106" s="103">
        <f t="shared" si="6"/>
        <v>-465955</v>
      </c>
      <c r="I106" s="77">
        <f t="shared" si="7"/>
        <v>-465955</v>
      </c>
      <c r="J106" s="69"/>
    </row>
    <row r="107" spans="2:10" ht="14.25" customHeight="1" x14ac:dyDescent="0.3">
      <c r="B107" s="76" t="s">
        <v>1048</v>
      </c>
      <c r="C107" s="85" t="s">
        <v>1223</v>
      </c>
      <c r="D107" s="93"/>
      <c r="E107" s="91"/>
      <c r="F107" s="77">
        <v>-185708</v>
      </c>
      <c r="G107" s="77">
        <v>0</v>
      </c>
      <c r="H107" s="103">
        <f t="shared" si="6"/>
        <v>-185708</v>
      </c>
      <c r="I107" s="77">
        <f t="shared" si="7"/>
        <v>-185708</v>
      </c>
      <c r="J107" s="69"/>
    </row>
    <row r="108" spans="2:10" ht="14.25" customHeight="1" x14ac:dyDescent="0.3">
      <c r="B108" s="76" t="s">
        <v>1050</v>
      </c>
      <c r="C108" s="85" t="s">
        <v>1224</v>
      </c>
      <c r="D108" s="93"/>
      <c r="E108" s="91"/>
      <c r="F108" s="77">
        <v>-374160</v>
      </c>
      <c r="G108" s="77">
        <v>0</v>
      </c>
      <c r="H108" s="103">
        <f t="shared" si="6"/>
        <v>-374160</v>
      </c>
      <c r="I108" s="77">
        <f t="shared" si="7"/>
        <v>-374160</v>
      </c>
      <c r="J108" s="69"/>
    </row>
    <row r="109" spans="2:10" ht="14.25" customHeight="1" x14ac:dyDescent="0.3">
      <c r="B109" s="76" t="s">
        <v>1052</v>
      </c>
      <c r="C109" s="85" t="s">
        <v>1225</v>
      </c>
      <c r="D109" s="93"/>
      <c r="E109" s="91"/>
      <c r="F109" s="77">
        <v>-955122</v>
      </c>
      <c r="G109" s="77">
        <v>0</v>
      </c>
      <c r="H109" s="103">
        <f t="shared" si="6"/>
        <v>-955122</v>
      </c>
      <c r="I109" s="77">
        <f t="shared" si="7"/>
        <v>-955122</v>
      </c>
    </row>
    <row r="110" spans="2:10" ht="14.25" customHeight="1" x14ac:dyDescent="0.3">
      <c r="B110" s="76" t="s">
        <v>1058</v>
      </c>
      <c r="C110" s="85" t="s">
        <v>1226</v>
      </c>
      <c r="D110" s="93"/>
      <c r="E110" s="91"/>
      <c r="F110" s="77">
        <v>-66902</v>
      </c>
      <c r="G110" s="77">
        <v>0</v>
      </c>
      <c r="H110" s="103">
        <f t="shared" si="6"/>
        <v>-66902</v>
      </c>
      <c r="I110" s="77">
        <f t="shared" si="7"/>
        <v>-66902</v>
      </c>
    </row>
    <row r="111" spans="2:10" ht="14.25" customHeight="1" x14ac:dyDescent="0.3">
      <c r="B111" s="76" t="s">
        <v>1060</v>
      </c>
      <c r="C111" s="85" t="s">
        <v>1227</v>
      </c>
      <c r="D111" s="93"/>
      <c r="E111" s="91"/>
      <c r="F111" s="77">
        <v>27326</v>
      </c>
      <c r="G111" s="77">
        <v>0</v>
      </c>
      <c r="H111" s="103">
        <f t="shared" si="6"/>
        <v>27326</v>
      </c>
      <c r="I111" s="77">
        <f t="shared" si="7"/>
        <v>27326</v>
      </c>
    </row>
    <row r="112" spans="2:10" ht="14.25" customHeight="1" x14ac:dyDescent="0.3">
      <c r="B112" s="76" t="s">
        <v>1062</v>
      </c>
      <c r="C112" s="85" t="s">
        <v>1228</v>
      </c>
      <c r="D112" s="93"/>
      <c r="E112" s="91"/>
      <c r="F112" s="77">
        <v>-1917685</v>
      </c>
      <c r="G112" s="77">
        <v>58916</v>
      </c>
      <c r="H112" s="103">
        <f t="shared" si="6"/>
        <v>-1976601</v>
      </c>
      <c r="I112" s="77">
        <f t="shared" si="7"/>
        <v>-1976601</v>
      </c>
    </row>
    <row r="113" spans="2:9" ht="14.25" customHeight="1" x14ac:dyDescent="0.3">
      <c r="B113" s="76" t="s">
        <v>1064</v>
      </c>
      <c r="C113" s="85" t="s">
        <v>1229</v>
      </c>
      <c r="D113" s="93"/>
      <c r="E113" s="91"/>
      <c r="F113" s="77">
        <v>-1361046</v>
      </c>
      <c r="G113" s="77">
        <v>-59305</v>
      </c>
      <c r="H113" s="103">
        <f t="shared" si="6"/>
        <v>-1301741</v>
      </c>
      <c r="I113" s="77">
        <f t="shared" si="7"/>
        <v>-1301741</v>
      </c>
    </row>
    <row r="114" spans="2:9" ht="14.25" customHeight="1" x14ac:dyDescent="0.3">
      <c r="B114" s="76" t="s">
        <v>1066</v>
      </c>
      <c r="C114" s="85" t="s">
        <v>1230</v>
      </c>
      <c r="D114" s="93"/>
      <c r="E114" s="91"/>
      <c r="F114" s="77">
        <v>56501</v>
      </c>
      <c r="G114" s="77">
        <v>-58205</v>
      </c>
      <c r="H114" s="103">
        <f t="shared" si="6"/>
        <v>114706</v>
      </c>
      <c r="I114" s="77">
        <f t="shared" si="7"/>
        <v>114706</v>
      </c>
    </row>
    <row r="115" spans="2:9" s="69" customFormat="1" ht="14.25" customHeight="1" x14ac:dyDescent="0.3">
      <c r="B115" s="76" t="s">
        <v>1146</v>
      </c>
      <c r="C115" s="85" t="s">
        <v>1234</v>
      </c>
      <c r="D115" s="78"/>
      <c r="E115" s="78"/>
      <c r="F115" s="77">
        <v>0</v>
      </c>
      <c r="G115" s="77">
        <v>26800</v>
      </c>
      <c r="H115" s="103">
        <f t="shared" si="6"/>
        <v>-26800</v>
      </c>
      <c r="I115" s="77">
        <f t="shared" si="7"/>
        <v>-26800</v>
      </c>
    </row>
    <row r="116" spans="2:9" ht="18.600000000000001" customHeight="1" x14ac:dyDescent="0.3">
      <c r="B116" s="104" t="s">
        <v>1231</v>
      </c>
      <c r="C116" s="104" t="s">
        <v>1216</v>
      </c>
      <c r="D116" s="105"/>
      <c r="E116" s="105"/>
      <c r="F116" s="106">
        <v>-6153063</v>
      </c>
      <c r="G116" s="106">
        <f>SUM(G103:G115)</f>
        <v>908225</v>
      </c>
      <c r="H116" s="107">
        <f>SUM(H103:H115)</f>
        <v>-7061288</v>
      </c>
      <c r="I116" s="106">
        <f t="shared" si="7"/>
        <v>-7061288</v>
      </c>
    </row>
    <row r="117" spans="2:9" ht="14.25" customHeight="1" thickBot="1" x14ac:dyDescent="0.35">
      <c r="B117" s="79"/>
      <c r="C117" s="70"/>
      <c r="D117" s="70"/>
      <c r="E117" s="70"/>
      <c r="F117" s="70"/>
      <c r="G117" s="70"/>
      <c r="H117" s="70"/>
      <c r="I117" s="70"/>
    </row>
    <row r="118" spans="2:9" ht="14.25" customHeight="1" thickBot="1" x14ac:dyDescent="0.35">
      <c r="B118" s="87" t="s">
        <v>1232</v>
      </c>
      <c r="C118" s="88" t="s">
        <v>1233</v>
      </c>
      <c r="D118" s="89"/>
      <c r="E118" s="89"/>
      <c r="F118" s="90">
        <f>F96+F116</f>
        <v>4779731</v>
      </c>
      <c r="G118" s="90">
        <f t="shared" ref="G118:H118" si="8">G96+G116</f>
        <v>5005434.9400000004</v>
      </c>
      <c r="H118" s="90">
        <f t="shared" si="8"/>
        <v>-225703.93999999948</v>
      </c>
      <c r="I118" s="82"/>
    </row>
    <row r="119" spans="2:9" ht="14.25" customHeight="1" x14ac:dyDescent="0.3"/>
    <row r="120" spans="2:9" ht="14.25" customHeight="1" x14ac:dyDescent="0.3"/>
    <row r="121" spans="2:9" ht="14.25" customHeight="1" x14ac:dyDescent="0.3"/>
    <row r="122" spans="2:9" ht="14.25" customHeight="1" x14ac:dyDescent="0.3"/>
    <row r="123" spans="2:9" ht="14.25" customHeight="1" x14ac:dyDescent="0.3"/>
    <row r="124" spans="2:9" ht="14.25" customHeight="1" x14ac:dyDescent="0.3"/>
    <row r="125" spans="2:9" ht="14.25" customHeight="1" x14ac:dyDescent="0.3"/>
    <row r="126" spans="2:9" ht="17.25" customHeight="1" x14ac:dyDescent="0.3"/>
    <row r="127" spans="2:9" ht="17.25" customHeight="1" x14ac:dyDescent="0.3"/>
    <row r="128" spans="2:9" ht="17.25" customHeight="1" x14ac:dyDescent="0.3"/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</sheetData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&amp;LDok. 10143-15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F10" sqref="F10"/>
    </sheetView>
  </sheetViews>
  <sheetFormatPr defaultRowHeight="14.4" x14ac:dyDescent="0.3"/>
  <cols>
    <col min="3" max="3" width="40.44140625" customWidth="1"/>
    <col min="4" max="4" width="12.5546875" hidden="1" customWidth="1"/>
    <col min="5" max="5" width="11" hidden="1" customWidth="1"/>
    <col min="6" max="6" width="12.44140625" customWidth="1"/>
    <col min="7" max="9" width="11.5546875" customWidth="1"/>
    <col min="10" max="10" width="28.44140625" customWidth="1"/>
  </cols>
  <sheetData>
    <row r="1" spans="1:9" s="69" customFormat="1" x14ac:dyDescent="0.3">
      <c r="B1" s="2" t="s">
        <v>1252</v>
      </c>
    </row>
    <row r="2" spans="1:9" s="69" customFormat="1" ht="15" x14ac:dyDescent="0.25"/>
    <row r="3" spans="1:9" s="69" customFormat="1" x14ac:dyDescent="0.3">
      <c r="B3" s="69" t="s">
        <v>1169</v>
      </c>
    </row>
    <row r="4" spans="1:9" s="69" customFormat="1" ht="15" x14ac:dyDescent="0.25"/>
    <row r="5" spans="1:9" x14ac:dyDescent="0.3">
      <c r="A5" s="1"/>
      <c r="B5" s="37"/>
      <c r="C5" s="60" t="s">
        <v>1163</v>
      </c>
      <c r="D5" s="38" t="s">
        <v>2</v>
      </c>
      <c r="E5" s="39" t="s">
        <v>3</v>
      </c>
      <c r="F5" s="61" t="s">
        <v>4</v>
      </c>
      <c r="G5" s="62" t="s">
        <v>5</v>
      </c>
      <c r="H5" s="61" t="s">
        <v>6</v>
      </c>
      <c r="I5" s="12" t="s">
        <v>1247</v>
      </c>
    </row>
    <row r="6" spans="1:9" x14ac:dyDescent="0.3">
      <c r="A6" s="1"/>
      <c r="B6" s="41"/>
      <c r="C6" s="42"/>
      <c r="D6" s="42" t="s">
        <v>7</v>
      </c>
      <c r="E6" s="55" t="s">
        <v>7</v>
      </c>
      <c r="F6" s="63">
        <v>2014</v>
      </c>
      <c r="G6" s="64" t="s">
        <v>8</v>
      </c>
      <c r="H6" s="63" t="s">
        <v>9</v>
      </c>
      <c r="I6" s="22"/>
    </row>
    <row r="7" spans="1:9" x14ac:dyDescent="0.3">
      <c r="A7" s="1"/>
      <c r="B7" s="30"/>
      <c r="C7" s="30" t="s">
        <v>1</v>
      </c>
      <c r="D7" s="31">
        <f>SUM(Økonomiudvalget!D84)</f>
        <v>189576506</v>
      </c>
      <c r="E7" s="31">
        <f>SUM(Økonomiudvalget!E84)</f>
        <v>143939919.47</v>
      </c>
      <c r="F7" s="31">
        <f>SUM(Økonomiudvalget!F84)</f>
        <v>55017133</v>
      </c>
      <c r="G7" s="31">
        <f>SUM(Økonomiudvalget!G84)</f>
        <v>50110060.130000003</v>
      </c>
      <c r="H7" s="31">
        <f>SUM(Økonomiudvalget!H84)</f>
        <v>4907072.8699999992</v>
      </c>
      <c r="I7" s="108">
        <f>SUM(Økonomiudvalget!I84)</f>
        <v>4907072.68</v>
      </c>
    </row>
    <row r="8" spans="1:9" ht="14.85" x14ac:dyDescent="0.35">
      <c r="A8" s="1"/>
      <c r="B8" s="30"/>
      <c r="C8" s="30" t="s">
        <v>237</v>
      </c>
      <c r="D8" s="31">
        <f>SUM('Plan og Teknik'!D99)</f>
        <v>165279335</v>
      </c>
      <c r="E8" s="31">
        <f>SUM('Plan og Teknik'!E99)</f>
        <v>123587810.28999999</v>
      </c>
      <c r="F8" s="31">
        <f>SUM('Plan og Teknik'!F99)</f>
        <v>56108669</v>
      </c>
      <c r="G8" s="31">
        <f>SUM('Plan og Teknik'!G99)</f>
        <v>24871686.489999998</v>
      </c>
      <c r="H8" s="31">
        <f>SUM('Plan og Teknik'!H99)</f>
        <v>31236982.510000009</v>
      </c>
      <c r="I8" s="108">
        <f>SUM('Plan og Teknik'!I99)</f>
        <v>31225548.090000007</v>
      </c>
    </row>
    <row r="9" spans="1:9" x14ac:dyDescent="0.3">
      <c r="A9" s="1"/>
      <c r="B9" s="30"/>
      <c r="C9" s="30" t="s">
        <v>456</v>
      </c>
      <c r="D9" s="31">
        <f>SUM('Børn og Undervisning'!D133)</f>
        <v>144988223</v>
      </c>
      <c r="E9" s="31">
        <f>SUM('Børn og Undervisning'!E133)</f>
        <v>136291899.47</v>
      </c>
      <c r="F9" s="31">
        <f>SUM('Børn og Undervisning'!F133)</f>
        <v>38848997</v>
      </c>
      <c r="G9" s="31">
        <f>SUM('Børn og Undervisning'!G133)</f>
        <v>31202084.199999999</v>
      </c>
      <c r="H9" s="31">
        <f>SUM('Børn og Undervisning'!H133)</f>
        <v>7646912.7999999998</v>
      </c>
      <c r="I9" s="31">
        <f>SUM('Børn og Undervisning'!I133)</f>
        <v>7646433.3499999987</v>
      </c>
    </row>
    <row r="10" spans="1:9" x14ac:dyDescent="0.35">
      <c r="A10" s="1"/>
      <c r="B10" s="30"/>
      <c r="C10" s="30" t="s">
        <v>1164</v>
      </c>
      <c r="D10" s="31">
        <f>SUM('Kultur og Fritid'!D13)</f>
        <v>4538195</v>
      </c>
      <c r="E10" s="31">
        <f>SUM('Kultur og Fritid'!E13)</f>
        <v>2393973.0900000003</v>
      </c>
      <c r="F10" s="31">
        <f>SUM('Kultur og Fritid'!F13)</f>
        <v>3676415</v>
      </c>
      <c r="G10" s="31">
        <f>SUM('Kultur og Fritid'!G13)</f>
        <v>1207238.1800000002</v>
      </c>
      <c r="H10" s="31">
        <f>SUM('Kultur og Fritid'!H13)</f>
        <v>2469176.8199999998</v>
      </c>
      <c r="I10" s="31">
        <f>SUM('Kultur og Fritid'!I13)</f>
        <v>2469176</v>
      </c>
    </row>
    <row r="11" spans="1:9" x14ac:dyDescent="0.35">
      <c r="A11" s="1"/>
      <c r="B11" s="30"/>
      <c r="C11" s="30" t="s">
        <v>1165</v>
      </c>
      <c r="D11" s="31">
        <f>SUM('Social og Sundhed'!D61)</f>
        <v>77238683</v>
      </c>
      <c r="E11" s="31">
        <f>SUM('Social og Sundhed'!E61)</f>
        <v>73584151.930000007</v>
      </c>
      <c r="F11" s="31">
        <f>SUM('Social og Sundhed'!F61)</f>
        <v>11093022</v>
      </c>
      <c r="G11" s="31">
        <f>SUM('Social og Sundhed'!G61)</f>
        <v>9158824.8499999996</v>
      </c>
      <c r="H11" s="31">
        <f>SUM('Social og Sundhed'!H61)</f>
        <v>1934197.1500000004</v>
      </c>
      <c r="I11" s="31">
        <f>SUM('Social og Sundhed'!I61)</f>
        <v>4391198</v>
      </c>
    </row>
    <row r="12" spans="1:9" x14ac:dyDescent="0.3">
      <c r="A12" s="1"/>
      <c r="B12" s="30"/>
      <c r="C12" s="30" t="s">
        <v>1166</v>
      </c>
      <c r="D12" s="31">
        <f>SUM('Boligerhverv - salgsindtægter'!D78)</f>
        <v>-47785000</v>
      </c>
      <c r="E12" s="31">
        <f>SUM('Boligerhverv - salgsindtægter'!E78)</f>
        <v>-66330426.550000004</v>
      </c>
      <c r="F12" s="31">
        <f>SUM('Boligerhverv - salgsindtægter'!F78)</f>
        <v>-3135000</v>
      </c>
      <c r="G12" s="31">
        <f>SUM('Boligerhverv - salgsindtægter'!G78)</f>
        <v>-704030.76</v>
      </c>
      <c r="H12" s="31">
        <f>SUM('Boligerhverv - salgsindtægter'!H78)</f>
        <v>-2430969.2400000002</v>
      </c>
      <c r="I12" s="31">
        <f>SUM('Boligerhverv - salgsindtægter'!I78)</f>
        <v>0</v>
      </c>
    </row>
    <row r="13" spans="1:9" ht="14.85" x14ac:dyDescent="0.35">
      <c r="A13" s="1"/>
      <c r="B13" s="30"/>
      <c r="C13" s="30" t="s">
        <v>1167</v>
      </c>
      <c r="D13" s="31">
        <f>SUM('Boligerhverv - udstykning'!D96)</f>
        <v>101272926</v>
      </c>
      <c r="E13" s="31">
        <f>SUM('Boligerhverv - udstykning'!E96)</f>
        <v>57646321.039999999</v>
      </c>
      <c r="F13" s="31">
        <f>SUM('Boligerhverv - udstykning'!F96)</f>
        <v>10932794</v>
      </c>
      <c r="G13" s="31">
        <f>SUM('Boligerhverv - udstykning'!G96)</f>
        <v>4097209.9400000004</v>
      </c>
      <c r="H13" s="31">
        <f>SUM('Boligerhverv - udstykning'!H96)</f>
        <v>6835584.0600000005</v>
      </c>
      <c r="I13" s="108">
        <f>SUM('Boligerhverv - udstykning'!I96)</f>
        <v>6835584.0600000005</v>
      </c>
    </row>
    <row r="14" spans="1:9" ht="14.85" x14ac:dyDescent="0.35">
      <c r="A14" s="1"/>
      <c r="B14" s="30"/>
      <c r="C14" s="30" t="s">
        <v>1248</v>
      </c>
      <c r="D14" s="109"/>
      <c r="E14" s="109"/>
      <c r="F14" s="31">
        <f>SUM('Boligerhverv - udstykning'!F116)</f>
        <v>-6153063</v>
      </c>
      <c r="G14" s="31">
        <f>SUM('Boligerhverv - udstykning'!G116)</f>
        <v>908225</v>
      </c>
      <c r="H14" s="31">
        <f>SUM('Boligerhverv - udstykning'!H116)</f>
        <v>-7061288</v>
      </c>
      <c r="I14" s="110">
        <f>SUM('Boligerhverv - udstykning'!I116)</f>
        <v>-7061288</v>
      </c>
    </row>
    <row r="15" spans="1:9" ht="14.85" x14ac:dyDescent="0.35">
      <c r="A15" s="1"/>
      <c r="B15" s="37"/>
      <c r="C15" s="38"/>
      <c r="D15" s="39"/>
      <c r="E15" s="38"/>
      <c r="F15" s="39"/>
      <c r="G15" s="38"/>
      <c r="H15" s="65"/>
      <c r="I15" s="12"/>
    </row>
    <row r="16" spans="1:9" x14ac:dyDescent="0.3">
      <c r="A16" s="1"/>
      <c r="B16" s="41"/>
      <c r="C16" s="42" t="s">
        <v>1168</v>
      </c>
      <c r="D16" s="43">
        <f t="shared" ref="D16:I16" si="0">SUM(D7:D15)</f>
        <v>635108868</v>
      </c>
      <c r="E16" s="44">
        <f t="shared" si="0"/>
        <v>471113648.74000001</v>
      </c>
      <c r="F16" s="43">
        <f t="shared" si="0"/>
        <v>166388967</v>
      </c>
      <c r="G16" s="44">
        <f t="shared" si="0"/>
        <v>120851298.03</v>
      </c>
      <c r="H16" s="66">
        <f t="shared" si="0"/>
        <v>45537668.970000006</v>
      </c>
      <c r="I16" s="66">
        <f t="shared" si="0"/>
        <v>50413724.180000015</v>
      </c>
    </row>
    <row r="18" spans="2:8" s="69" customFormat="1" ht="15" x14ac:dyDescent="0.25"/>
    <row r="19" spans="2:8" x14ac:dyDescent="0.3">
      <c r="B19" t="s">
        <v>1249</v>
      </c>
    </row>
    <row r="21" spans="2:8" ht="27" customHeight="1" x14ac:dyDescent="0.3">
      <c r="B21" s="37"/>
      <c r="C21" s="60" t="s">
        <v>1163</v>
      </c>
      <c r="D21" s="38" t="s">
        <v>2</v>
      </c>
      <c r="E21" s="39" t="s">
        <v>3</v>
      </c>
      <c r="F21" s="61" t="s">
        <v>4</v>
      </c>
      <c r="G21" s="62" t="s">
        <v>5</v>
      </c>
      <c r="H21" s="157" t="s">
        <v>1253</v>
      </c>
    </row>
    <row r="22" spans="2:8" ht="13.5" customHeight="1" x14ac:dyDescent="0.3">
      <c r="B22" s="41"/>
      <c r="C22" s="42"/>
      <c r="D22" s="42" t="s">
        <v>7</v>
      </c>
      <c r="E22" s="55" t="s">
        <v>7</v>
      </c>
      <c r="F22" s="63">
        <v>2014</v>
      </c>
      <c r="G22" s="64">
        <v>2014</v>
      </c>
      <c r="H22" s="158"/>
    </row>
    <row r="23" spans="2:8" x14ac:dyDescent="0.3">
      <c r="B23" s="30"/>
      <c r="C23" s="30" t="s">
        <v>1</v>
      </c>
      <c r="D23" s="31">
        <f>SUM(Økonomiudvalget!D99)</f>
        <v>335000</v>
      </c>
      <c r="E23" s="31">
        <f>SUM(Økonomiudvalget!E99)</f>
        <v>320363.7</v>
      </c>
      <c r="F23" s="31">
        <f>Økonomiudvalget!F148</f>
        <v>10301391</v>
      </c>
      <c r="G23" s="31">
        <f>Økonomiudvalget!G148</f>
        <v>10437612.209999999</v>
      </c>
      <c r="H23" s="31">
        <f>Økonomiudvalget!H148</f>
        <v>-136221.20999999979</v>
      </c>
    </row>
    <row r="24" spans="2:8" x14ac:dyDescent="0.35">
      <c r="B24" s="30"/>
      <c r="C24" s="30" t="s">
        <v>237</v>
      </c>
      <c r="D24" s="31">
        <f>SUM('Plan og Teknik'!D114)</f>
        <v>2500000</v>
      </c>
      <c r="E24" s="31">
        <f>SUM('Plan og Teknik'!E114)</f>
        <v>2699520.73</v>
      </c>
      <c r="F24" s="31">
        <f>'Plan og Teknik'!F128</f>
        <v>-183425</v>
      </c>
      <c r="G24" s="31">
        <f>'Plan og Teknik'!G128</f>
        <v>-182345</v>
      </c>
      <c r="H24" s="31">
        <f>'Plan og Teknik'!H128</f>
        <v>-1080</v>
      </c>
    </row>
    <row r="25" spans="2:8" x14ac:dyDescent="0.3">
      <c r="B25" s="30"/>
      <c r="C25" s="30" t="s">
        <v>456</v>
      </c>
      <c r="D25" s="31">
        <f>SUM('Børn og Undervisning'!D148)</f>
        <v>334990</v>
      </c>
      <c r="E25" s="31">
        <f>SUM('Børn og Undervisning'!E148)</f>
        <v>334990</v>
      </c>
      <c r="F25" s="31">
        <f>'Børn og Undervisning'!F195</f>
        <v>957007</v>
      </c>
      <c r="G25" s="31">
        <f>'Børn og Undervisning'!G195</f>
        <v>743749.33000000007</v>
      </c>
      <c r="H25" s="31">
        <f>'Børn og Undervisning'!H195</f>
        <v>213257.67</v>
      </c>
    </row>
    <row r="26" spans="2:8" x14ac:dyDescent="0.35">
      <c r="B26" s="30"/>
      <c r="C26" s="30" t="s">
        <v>1164</v>
      </c>
      <c r="D26" s="31">
        <f>SUM('Kultur og Fritid'!D28)</f>
        <v>4058700</v>
      </c>
      <c r="E26" s="31">
        <f>SUM('Kultur og Fritid'!E28)</f>
        <v>3684783.15</v>
      </c>
      <c r="F26" s="31">
        <f>'Kultur og Fritid'!F40</f>
        <v>-81011</v>
      </c>
      <c r="G26" s="31">
        <f>'Kultur og Fritid'!G40</f>
        <v>-262208.06000000006</v>
      </c>
      <c r="H26" s="31">
        <f>'Kultur og Fritid'!H40</f>
        <v>181197.06000000006</v>
      </c>
    </row>
    <row r="27" spans="2:8" x14ac:dyDescent="0.35">
      <c r="B27" s="30"/>
      <c r="C27" s="30" t="s">
        <v>1165</v>
      </c>
      <c r="D27" s="31">
        <f>SUM('Social og Sundhed'!D76)</f>
        <v>-960000</v>
      </c>
      <c r="E27" s="31">
        <f>SUM('Social og Sundhed'!E76)</f>
        <v>-960000</v>
      </c>
      <c r="F27" s="31">
        <f>'Social og Sundhed'!F94</f>
        <v>1961446</v>
      </c>
      <c r="G27" s="31">
        <f>'Social og Sundhed'!G94</f>
        <v>1768474.5799999996</v>
      </c>
      <c r="H27" s="31">
        <f>'Social og Sundhed'!H94</f>
        <v>192971.41999999993</v>
      </c>
    </row>
    <row r="28" spans="2:8" x14ac:dyDescent="0.3">
      <c r="B28" s="30"/>
      <c r="C28" s="30" t="s">
        <v>1166</v>
      </c>
      <c r="D28" s="31">
        <f>SUM('Boligerhverv - salgsindtægter'!D93)</f>
        <v>0</v>
      </c>
      <c r="E28" s="31">
        <f>SUM('Boligerhverv - salgsindtægter'!E93)</f>
        <v>0</v>
      </c>
      <c r="F28" s="31"/>
      <c r="G28" s="31"/>
      <c r="H28" s="31"/>
    </row>
    <row r="29" spans="2:8" x14ac:dyDescent="0.35">
      <c r="B29" s="30"/>
      <c r="C29" s="30" t="s">
        <v>1167</v>
      </c>
      <c r="D29" s="31">
        <f>SUM('Boligerhverv - udstykning'!D111)</f>
        <v>0</v>
      </c>
      <c r="E29" s="31">
        <f>SUM('Boligerhverv - udstykning'!E111)</f>
        <v>0</v>
      </c>
      <c r="F29" s="31"/>
      <c r="G29" s="31"/>
      <c r="H29" s="31"/>
    </row>
    <row r="30" spans="2:8" x14ac:dyDescent="0.3">
      <c r="B30" s="30"/>
      <c r="C30" s="30" t="s">
        <v>1248</v>
      </c>
      <c r="D30" s="109"/>
      <c r="E30" s="109"/>
      <c r="F30" s="31"/>
      <c r="G30" s="31"/>
      <c r="H30" s="31"/>
    </row>
    <row r="31" spans="2:8" x14ac:dyDescent="0.3">
      <c r="B31" s="37"/>
      <c r="C31" s="38"/>
      <c r="D31" s="39"/>
      <c r="E31" s="38"/>
      <c r="F31" s="39"/>
      <c r="G31" s="38"/>
      <c r="H31" s="65"/>
    </row>
    <row r="32" spans="2:8" x14ac:dyDescent="0.3">
      <c r="B32" s="41"/>
      <c r="C32" s="42" t="s">
        <v>1168</v>
      </c>
      <c r="D32" s="43">
        <f>SUM(D23:D31)</f>
        <v>6268690</v>
      </c>
      <c r="E32" s="44">
        <f>SUM(E23:E31)</f>
        <v>6079657.5800000001</v>
      </c>
      <c r="F32" s="43">
        <f>SUM(F23:F31)</f>
        <v>12955408</v>
      </c>
      <c r="G32" s="44">
        <f>SUM(G23:G31)</f>
        <v>12505283.059999999</v>
      </c>
      <c r="H32" s="66">
        <f>SUM(H23:H31)</f>
        <v>450124.94000000018</v>
      </c>
    </row>
  </sheetData>
  <mergeCells count="1">
    <mergeCell ref="H21:H2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&amp;LDok. 10143-15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10143/15</EnclosureFileNumber>
    <MeetingStartDate xmlns="d08b57ff-b9b7-4581-975d-98f87b579a51">2015-03-03T12:00:00+00:00</MeetingStartDate>
    <AgendaId xmlns="d08b57ff-b9b7-4581-975d-98f87b579a51">3613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1779170</FusionId>
    <DocumentType xmlns="d08b57ff-b9b7-4581-975d-98f87b579a51"/>
    <AgendaAccessLevelName xmlns="d08b57ff-b9b7-4581-975d-98f87b579a51">Åben</AgendaAccessLevelName>
    <UNC xmlns="d08b57ff-b9b7-4581-975d-98f87b579a51">1597253</UNC>
    <MeetingDateAndTime xmlns="d08b57ff-b9b7-4581-975d-98f87b579a51">03-03-2015 fra 13:00 - 15:50</MeetingDateAndTime>
    <MeetingTitle xmlns="d08b57ff-b9b7-4581-975d-98f87b579a51">03-03-2015</MeetingTitle>
    <MeetingEndDate xmlns="d08b57ff-b9b7-4581-975d-98f87b579a51">2015-03-03T14:50:00+00:00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8004770E-6C52-41DC-A439-A5ABF3CAA30F}"/>
</file>

<file path=customXml/itemProps2.xml><?xml version="1.0" encoding="utf-8"?>
<ds:datastoreItem xmlns:ds="http://schemas.openxmlformats.org/officeDocument/2006/customXml" ds:itemID="{5BB99CA9-4C0F-4BFD-AE81-D9759772B57F}"/>
</file>

<file path=customXml/itemProps3.xml><?xml version="1.0" encoding="utf-8"?>
<ds:datastoreItem xmlns:ds="http://schemas.openxmlformats.org/officeDocument/2006/customXml" ds:itemID="{C096076E-FE97-4194-8401-5C7B9137E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Økonomiudvalget</vt:lpstr>
      <vt:lpstr>Plan og Teknik</vt:lpstr>
      <vt:lpstr>Børn og Undervisning</vt:lpstr>
      <vt:lpstr>Kultur og Fritid</vt:lpstr>
      <vt:lpstr>Social og Sundhed</vt:lpstr>
      <vt:lpstr>Boligerhverv - salgsindtægter</vt:lpstr>
      <vt:lpstr>Boligerhverv - udstykning</vt:lpstr>
      <vt:lpstr>Total</vt:lpstr>
      <vt:lpstr>Ark1</vt:lpstr>
      <vt:lpstr>'Plan og Teknik'!Udskriftstitler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UBU-03-03-2015 - Bilag 210.04 Regnskab 2014 - Anlæg - Opdelt på samtlige udvalg</dc:title>
  <dc:creator>Anne Margrethe Kampmann</dc:creator>
  <cp:lastModifiedBy>Benthe Jensen</cp:lastModifiedBy>
  <cp:lastPrinted>2015-03-02T09:45:09Z</cp:lastPrinted>
  <dcterms:created xsi:type="dcterms:W3CDTF">2015-01-23T09:30:03Z</dcterms:created>
  <dcterms:modified xsi:type="dcterms:W3CDTF">2015-03-02T09:46:24Z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